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2025_2026\ВШК\ГОП_2025_2026\"/>
    </mc:Choice>
  </mc:AlternateContent>
  <xr:revisionPtr revIDLastSave="0" documentId="13_ncr:1_{3C394360-895B-4C26-A8C8-B76C629D01A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Пояснительная записка" sheetId="4" r:id="rId1"/>
    <sheet name="График оценочных процедур ООО" sheetId="5" r:id="rId2"/>
    <sheet name="График оценочных процедур СОО" sheetId="6" r:id="rId3"/>
  </sheets>
  <definedNames>
    <definedName name="вкр">'График оценочных процедур ООО'!$G$243</definedName>
    <definedName name="_xlnm.Print_Titles" localSheetId="1">'График оценочных процедур ООО'!$1:$8</definedName>
    <definedName name="кр">'График оценочных процедур ООО'!$I$243</definedName>
    <definedName name="_xlnm.Print_Area" localSheetId="1">'График оценочных процедур ООО'!$A$1:$AY$307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95" i="5" l="1"/>
  <c r="AQ296" i="5"/>
  <c r="AQ297" i="5"/>
  <c r="AQ253" i="5"/>
  <c r="AS253" i="5" s="1"/>
  <c r="AQ254" i="5"/>
  <c r="AS254" i="5" s="1"/>
  <c r="AR36" i="6" l="1"/>
  <c r="AQ36" i="6"/>
  <c r="AR35" i="6"/>
  <c r="AQ35" i="6"/>
  <c r="AS35" i="6" s="1"/>
  <c r="AR34" i="6"/>
  <c r="AQ34" i="6"/>
  <c r="AR33" i="6"/>
  <c r="AQ33" i="6"/>
  <c r="AS33" i="6" s="1"/>
  <c r="AR32" i="6"/>
  <c r="AQ32" i="6"/>
  <c r="AR31" i="6"/>
  <c r="AQ31" i="6"/>
  <c r="AS31" i="6" s="1"/>
  <c r="AQ30" i="6"/>
  <c r="AS30" i="6" s="1"/>
  <c r="AR29" i="6"/>
  <c r="AQ29" i="6"/>
  <c r="AR28" i="6"/>
  <c r="AQ28" i="6"/>
  <c r="AR27" i="6"/>
  <c r="AQ27" i="6"/>
  <c r="AR26" i="6"/>
  <c r="AQ26" i="6"/>
  <c r="AR25" i="6"/>
  <c r="AQ25" i="6"/>
  <c r="AR24" i="6"/>
  <c r="AQ24" i="6"/>
  <c r="AR23" i="6"/>
  <c r="AQ23" i="6"/>
  <c r="AR22" i="6"/>
  <c r="AQ22" i="6"/>
  <c r="AR18" i="6"/>
  <c r="AQ18" i="6"/>
  <c r="AR17" i="6"/>
  <c r="AQ17" i="6"/>
  <c r="AR16" i="6"/>
  <c r="AQ16" i="6"/>
  <c r="AR15" i="6"/>
  <c r="AQ15" i="6"/>
  <c r="AR14" i="6"/>
  <c r="AQ14" i="6"/>
  <c r="AR13" i="6"/>
  <c r="AQ13" i="6"/>
  <c r="AQ12" i="6"/>
  <c r="AS12" i="6" s="1"/>
  <c r="AR11" i="6"/>
  <c r="AQ11" i="6"/>
  <c r="AS11" i="6" s="1"/>
  <c r="AR10" i="6"/>
  <c r="AQ10" i="6"/>
  <c r="AR9" i="6"/>
  <c r="AQ9" i="6"/>
  <c r="AS9" i="6" s="1"/>
  <c r="AR8" i="6"/>
  <c r="AQ8" i="6"/>
  <c r="AR7" i="6"/>
  <c r="AQ7" i="6"/>
  <c r="AS7" i="6" s="1"/>
  <c r="AR6" i="6"/>
  <c r="AQ6" i="6"/>
  <c r="AR5" i="6"/>
  <c r="AQ5" i="6"/>
  <c r="AS5" i="6" s="1"/>
  <c r="AR4" i="6"/>
  <c r="AQ4" i="6"/>
  <c r="G245" i="5"/>
  <c r="G246" i="5"/>
  <c r="G243" i="5"/>
  <c r="AS4" i="6" l="1"/>
  <c r="AS6" i="6"/>
  <c r="AS32" i="6"/>
  <c r="AS34" i="6"/>
  <c r="AS14" i="6"/>
  <c r="AS16" i="6"/>
  <c r="AS17" i="6"/>
  <c r="AS22" i="6"/>
  <c r="AS24" i="6"/>
  <c r="AS26" i="6"/>
  <c r="AS28" i="6"/>
  <c r="AS8" i="6"/>
  <c r="AS10" i="6"/>
  <c r="AS13" i="6"/>
  <c r="AS15" i="6"/>
  <c r="AS18" i="6"/>
  <c r="AS23" i="6"/>
  <c r="AS25" i="6"/>
  <c r="AS27" i="6"/>
  <c r="AS29" i="6"/>
  <c r="AS36" i="6"/>
  <c r="AQ114" i="5"/>
  <c r="AR115" i="5"/>
  <c r="AQ115" i="5"/>
  <c r="AS115" i="5" s="1"/>
  <c r="AR114" i="5"/>
  <c r="AR112" i="5"/>
  <c r="AQ112" i="5"/>
  <c r="AR111" i="5"/>
  <c r="AQ111" i="5"/>
  <c r="AR109" i="5"/>
  <c r="AQ109" i="5"/>
  <c r="AR108" i="5"/>
  <c r="AQ108" i="5"/>
  <c r="AR106" i="5"/>
  <c r="AQ106" i="5"/>
  <c r="AR105" i="5"/>
  <c r="AQ105" i="5"/>
  <c r="AS105" i="5" s="1"/>
  <c r="AR103" i="5"/>
  <c r="AQ103" i="5"/>
  <c r="AS103" i="5" s="1"/>
  <c r="AR102" i="5"/>
  <c r="AQ102" i="5"/>
  <c r="AS102" i="5" s="1"/>
  <c r="AS106" i="5" l="1"/>
  <c r="AS109" i="5"/>
  <c r="AS114" i="5"/>
  <c r="AS108" i="5"/>
  <c r="AS111" i="5"/>
  <c r="AS112" i="5"/>
  <c r="AR306" i="5"/>
  <c r="AR305" i="5"/>
  <c r="AR302" i="5"/>
  <c r="AR303" i="5"/>
  <c r="AR304" i="5"/>
  <c r="AR301" i="5"/>
  <c r="AR298" i="5"/>
  <c r="AR299" i="5"/>
  <c r="AR300" i="5"/>
  <c r="AR297" i="5"/>
  <c r="AR296" i="5"/>
  <c r="AR295" i="5"/>
  <c r="AR294" i="5"/>
  <c r="AR293" i="5"/>
  <c r="AR292" i="5"/>
  <c r="AR291" i="5"/>
  <c r="AR290" i="5"/>
  <c r="AR289" i="5"/>
  <c r="AR286" i="5"/>
  <c r="AR287" i="5"/>
  <c r="AR288" i="5"/>
  <c r="AR285" i="5"/>
  <c r="AR276" i="5"/>
  <c r="AR277" i="5"/>
  <c r="AR278" i="5"/>
  <c r="AR279" i="5"/>
  <c r="AR280" i="5"/>
  <c r="AR281" i="5"/>
  <c r="AR282" i="5"/>
  <c r="AR275" i="5"/>
  <c r="AR270" i="5"/>
  <c r="AR269" i="5"/>
  <c r="AR264" i="5"/>
  <c r="AR265" i="5"/>
  <c r="AR266" i="5"/>
  <c r="AR267" i="5"/>
  <c r="AR268" i="5"/>
  <c r="AR263" i="5"/>
  <c r="AR256" i="5"/>
  <c r="AR257" i="5"/>
  <c r="AR258" i="5"/>
  <c r="AR259" i="5"/>
  <c r="AR260" i="5"/>
  <c r="AR261" i="5"/>
  <c r="AR262" i="5"/>
  <c r="AR255" i="5"/>
  <c r="AR252" i="5"/>
  <c r="AR251" i="5"/>
  <c r="AR248" i="5"/>
  <c r="AR249" i="5"/>
  <c r="AR250" i="5"/>
  <c r="AR247" i="5"/>
  <c r="AR246" i="5"/>
  <c r="AR245" i="5"/>
  <c r="AR242" i="5"/>
  <c r="AR243" i="5"/>
  <c r="AR244" i="5"/>
  <c r="AR241" i="5"/>
  <c r="AR240" i="5"/>
  <c r="AR239" i="5"/>
  <c r="AR238" i="5"/>
  <c r="AR237" i="5"/>
  <c r="AR228" i="5"/>
  <c r="AR229" i="5"/>
  <c r="AR230" i="5"/>
  <c r="AR231" i="5"/>
  <c r="AR232" i="5"/>
  <c r="AR227" i="5"/>
  <c r="AR219" i="5"/>
  <c r="AR220" i="5"/>
  <c r="AR221" i="5"/>
  <c r="AR222" i="5"/>
  <c r="AR223" i="5"/>
  <c r="AR224" i="5"/>
  <c r="AR225" i="5"/>
  <c r="AR226" i="5"/>
  <c r="AR218" i="5"/>
  <c r="AR213" i="5"/>
  <c r="AR214" i="5"/>
  <c r="AR215" i="5"/>
  <c r="AR216" i="5"/>
  <c r="AR217" i="5"/>
  <c r="AR212" i="5"/>
  <c r="AR210" i="5"/>
  <c r="AR211" i="5"/>
  <c r="AR209" i="5"/>
  <c r="AR204" i="5"/>
  <c r="AR205" i="5"/>
  <c r="AR206" i="5"/>
  <c r="AR207" i="5"/>
  <c r="AR208" i="5"/>
  <c r="AR203" i="5"/>
  <c r="AR201" i="5"/>
  <c r="AR202" i="5"/>
  <c r="AR200" i="5"/>
  <c r="AR195" i="5"/>
  <c r="AR196" i="5"/>
  <c r="AR197" i="5"/>
  <c r="AR198" i="5"/>
  <c r="AR199" i="5"/>
  <c r="AR194" i="5"/>
  <c r="AR192" i="5"/>
  <c r="AR193" i="5"/>
  <c r="AR191" i="5"/>
  <c r="AR189" i="5"/>
  <c r="AR190" i="5"/>
  <c r="AR188" i="5"/>
  <c r="AR181" i="5"/>
  <c r="AR182" i="5"/>
  <c r="AR183" i="5"/>
  <c r="AR180" i="5"/>
  <c r="AR173" i="5"/>
  <c r="AR174" i="5"/>
  <c r="AR175" i="5"/>
  <c r="AR176" i="5"/>
  <c r="AR177" i="5"/>
  <c r="AR178" i="5"/>
  <c r="AR179" i="5"/>
  <c r="AR172" i="5"/>
  <c r="AR171" i="5"/>
  <c r="AR170" i="5"/>
  <c r="AR169" i="5"/>
  <c r="AR168" i="5"/>
  <c r="AR165" i="5"/>
  <c r="AR166" i="5"/>
  <c r="AR167" i="5"/>
  <c r="AR164" i="5"/>
  <c r="AR163" i="5"/>
  <c r="AR162" i="5"/>
  <c r="AR155" i="5"/>
  <c r="AR156" i="5"/>
  <c r="AR157" i="5"/>
  <c r="AR154" i="5"/>
  <c r="AR147" i="5"/>
  <c r="AR148" i="5"/>
  <c r="AR149" i="5"/>
  <c r="AR150" i="5"/>
  <c r="AR151" i="5"/>
  <c r="AR152" i="5"/>
  <c r="AR153" i="5"/>
  <c r="AR146" i="5"/>
  <c r="AR145" i="5"/>
  <c r="AR144" i="5"/>
  <c r="AR143" i="5"/>
  <c r="AR142" i="5"/>
  <c r="AR139" i="5"/>
  <c r="AR140" i="5"/>
  <c r="AR141" i="5"/>
  <c r="AR138" i="5"/>
  <c r="AR137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288" i="5" l="1"/>
  <c r="AS288" i="5" s="1"/>
  <c r="AQ289" i="5"/>
  <c r="AS289" i="5" s="1"/>
  <c r="AQ290" i="5"/>
  <c r="AS290" i="5" s="1"/>
  <c r="AQ291" i="5"/>
  <c r="AS291" i="5" s="1"/>
  <c r="AQ292" i="5"/>
  <c r="AS292" i="5" s="1"/>
  <c r="AQ293" i="5"/>
  <c r="AS293" i="5" s="1"/>
  <c r="AQ294" i="5"/>
  <c r="AS294" i="5" s="1"/>
  <c r="AS295" i="5"/>
  <c r="AS296" i="5"/>
  <c r="AS297" i="5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Q251" i="5"/>
  <c r="AS251" i="5" s="1"/>
  <c r="AQ252" i="5"/>
  <c r="AS252" i="5" s="1"/>
  <c r="AQ255" i="5"/>
  <c r="AS255" i="5" s="1"/>
  <c r="AQ256" i="5"/>
  <c r="AS256" i="5" s="1"/>
  <c r="AQ257" i="5"/>
  <c r="AS257" i="5" s="1"/>
  <c r="AQ258" i="5"/>
  <c r="AS258" i="5" s="1"/>
  <c r="AQ259" i="5"/>
  <c r="AS259" i="5" s="1"/>
  <c r="AQ260" i="5"/>
  <c r="AS260" i="5" s="1"/>
  <c r="AQ261" i="5"/>
  <c r="AS261" i="5" s="1"/>
  <c r="AQ262" i="5"/>
  <c r="AS262" i="5" s="1"/>
  <c r="AQ263" i="5"/>
  <c r="AS263" i="5" s="1"/>
  <c r="AQ264" i="5"/>
  <c r="AS264" i="5" s="1"/>
  <c r="AQ265" i="5"/>
  <c r="AS265" i="5" s="1"/>
  <c r="AQ266" i="5"/>
  <c r="AS266" i="5" s="1"/>
  <c r="AQ267" i="5"/>
  <c r="AS267" i="5" s="1"/>
  <c r="AQ268" i="5"/>
  <c r="AS268" i="5" s="1"/>
  <c r="AQ269" i="5"/>
  <c r="AS269" i="5" s="1"/>
  <c r="AQ218" i="5"/>
  <c r="AS218" i="5" s="1"/>
  <c r="AQ219" i="5"/>
  <c r="AS219" i="5" s="1"/>
  <c r="AQ220" i="5"/>
  <c r="AS220" i="5" s="1"/>
  <c r="AQ221" i="5"/>
  <c r="AS221" i="5" s="1"/>
  <c r="AQ222" i="5"/>
  <c r="AS222" i="5" s="1"/>
  <c r="AQ223" i="5"/>
  <c r="AS223" i="5" s="1"/>
  <c r="AQ224" i="5"/>
  <c r="AS224" i="5" s="1"/>
  <c r="AQ225" i="5"/>
  <c r="AS225" i="5" s="1"/>
  <c r="AQ226" i="5"/>
  <c r="AS226" i="5" s="1"/>
  <c r="AQ227" i="5"/>
  <c r="AS227" i="5" s="1"/>
  <c r="AQ228" i="5"/>
  <c r="AS228" i="5" s="1"/>
  <c r="AQ229" i="5"/>
  <c r="AS229" i="5" s="1"/>
  <c r="AQ230" i="5"/>
  <c r="AS230" i="5" s="1"/>
  <c r="AQ231" i="5"/>
  <c r="AS231" i="5" s="1"/>
  <c r="AQ213" i="5"/>
  <c r="AS213" i="5" s="1"/>
  <c r="AQ214" i="5"/>
  <c r="AS214" i="5" s="1"/>
  <c r="AQ215" i="5"/>
  <c r="AS215" i="5" s="1"/>
  <c r="AQ216" i="5"/>
  <c r="AS216" i="5" s="1"/>
  <c r="AQ176" i="5"/>
  <c r="AS176" i="5" s="1"/>
  <c r="AQ177" i="5"/>
  <c r="AS177" i="5" s="1"/>
  <c r="AQ178" i="5"/>
  <c r="AS178" i="5" s="1"/>
  <c r="AQ179" i="5"/>
  <c r="AS179" i="5" s="1"/>
  <c r="AQ180" i="5"/>
  <c r="AS180" i="5" s="1"/>
  <c r="AQ181" i="5"/>
  <c r="AS181" i="5" s="1"/>
  <c r="AQ182" i="5"/>
  <c r="AS182" i="5" s="1"/>
  <c r="AQ183" i="5"/>
  <c r="AS183" i="5" s="1"/>
  <c r="AQ139" i="5" l="1"/>
  <c r="AS139" i="5" s="1"/>
  <c r="AQ155" i="5"/>
  <c r="AS155" i="5" s="1"/>
  <c r="AQ156" i="5"/>
  <c r="AS156" i="5" s="1"/>
  <c r="AQ157" i="5"/>
  <c r="AS157" i="5" s="1"/>
  <c r="AQ154" i="5"/>
  <c r="AS154" i="5" s="1"/>
  <c r="AQ149" i="5"/>
  <c r="AS149" i="5" s="1"/>
  <c r="AQ150" i="5"/>
  <c r="AS150" i="5" s="1"/>
  <c r="AQ151" i="5"/>
  <c r="AS151" i="5" s="1"/>
  <c r="AQ152" i="5"/>
  <c r="AS152" i="5" s="1"/>
  <c r="AQ153" i="5"/>
  <c r="AS153" i="5" s="1"/>
  <c r="AQ148" i="5"/>
  <c r="AS148" i="5" s="1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6" i="5"/>
  <c r="AR113" i="5"/>
  <c r="AR110" i="5"/>
  <c r="AR107" i="5"/>
  <c r="AR104" i="5"/>
  <c r="AQ147" i="5"/>
  <c r="AS147" i="5" s="1"/>
  <c r="AQ146" i="5"/>
  <c r="AS146" i="5" s="1"/>
  <c r="AQ145" i="5"/>
  <c r="AS145" i="5" s="1"/>
  <c r="AQ144" i="5"/>
  <c r="AS144" i="5" s="1"/>
  <c r="AQ143" i="5"/>
  <c r="AS143" i="5" s="1"/>
  <c r="AQ142" i="5"/>
  <c r="AS142" i="5" s="1"/>
  <c r="AQ141" i="5"/>
  <c r="AS141" i="5" s="1"/>
  <c r="AQ140" i="5"/>
  <c r="AS140" i="5" s="1"/>
  <c r="AQ138" i="5"/>
  <c r="AS138" i="5" s="1"/>
  <c r="AQ137" i="5"/>
  <c r="AS137" i="5" s="1"/>
  <c r="AQ136" i="5"/>
  <c r="AS136" i="5" s="1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06" i="5"/>
  <c r="AS306" i="5" s="1"/>
  <c r="AQ305" i="5"/>
  <c r="AS305" i="5" s="1"/>
  <c r="AQ287" i="5"/>
  <c r="AS287" i="5" s="1"/>
  <c r="AQ286" i="5"/>
  <c r="AS286" i="5" s="1"/>
  <c r="AQ285" i="5"/>
  <c r="AS285" i="5" s="1"/>
  <c r="AQ284" i="5"/>
  <c r="AS284" i="5" s="1"/>
  <c r="AQ283" i="5"/>
  <c r="AS283" i="5" s="1"/>
  <c r="AQ282" i="5"/>
  <c r="AS282" i="5" s="1"/>
  <c r="AQ281" i="5"/>
  <c r="AS281" i="5" s="1"/>
  <c r="AQ280" i="5"/>
  <c r="AS280" i="5" s="1"/>
  <c r="AQ279" i="5"/>
  <c r="AS279" i="5" s="1"/>
  <c r="AQ278" i="5"/>
  <c r="AS278" i="5" s="1"/>
  <c r="AQ277" i="5"/>
  <c r="AS277" i="5" s="1"/>
  <c r="AQ276" i="5"/>
  <c r="AS276" i="5" s="1"/>
  <c r="AQ275" i="5"/>
  <c r="AS275" i="5" s="1"/>
  <c r="AQ270" i="5"/>
  <c r="AS270" i="5" s="1"/>
  <c r="AQ250" i="5"/>
  <c r="AS250" i="5" s="1"/>
  <c r="AQ249" i="5"/>
  <c r="AS249" i="5" s="1"/>
  <c r="AQ248" i="5"/>
  <c r="AS248" i="5" s="1"/>
  <c r="AQ247" i="5"/>
  <c r="AS247" i="5" s="1"/>
  <c r="AQ246" i="5"/>
  <c r="AS246" i="5" s="1"/>
  <c r="AQ245" i="5"/>
  <c r="AS245" i="5" s="1"/>
  <c r="AQ244" i="5"/>
  <c r="AS244" i="5" s="1"/>
  <c r="AQ243" i="5"/>
  <c r="AS243" i="5" s="1"/>
  <c r="AQ242" i="5"/>
  <c r="AS242" i="5" s="1"/>
  <c r="AQ241" i="5"/>
  <c r="AS241" i="5" s="1"/>
  <c r="AQ240" i="5"/>
  <c r="AS240" i="5" s="1"/>
  <c r="AQ239" i="5"/>
  <c r="AS239" i="5" s="1"/>
  <c r="AQ238" i="5"/>
  <c r="AS238" i="5" s="1"/>
  <c r="AQ237" i="5"/>
  <c r="AS237" i="5" s="1"/>
  <c r="AQ232" i="5"/>
  <c r="AS232" i="5" s="1"/>
  <c r="AQ217" i="5"/>
  <c r="AS217" i="5" s="1"/>
  <c r="AQ212" i="5"/>
  <c r="AS212" i="5" s="1"/>
  <c r="AQ211" i="5"/>
  <c r="AS211" i="5" s="1"/>
  <c r="AQ210" i="5"/>
  <c r="AS210" i="5" s="1"/>
  <c r="AQ209" i="5"/>
  <c r="AS209" i="5" s="1"/>
  <c r="AQ208" i="5"/>
  <c r="AS208" i="5" s="1"/>
  <c r="AQ207" i="5"/>
  <c r="AS207" i="5" s="1"/>
  <c r="AQ206" i="5"/>
  <c r="AS206" i="5" s="1"/>
  <c r="AQ205" i="5"/>
  <c r="AS205" i="5" s="1"/>
  <c r="AQ204" i="5"/>
  <c r="AS204" i="5" s="1"/>
  <c r="AQ203" i="5"/>
  <c r="AS203" i="5" s="1"/>
  <c r="AQ202" i="5"/>
  <c r="AS202" i="5" s="1"/>
  <c r="AQ201" i="5"/>
  <c r="AS201" i="5" s="1"/>
  <c r="AQ200" i="5"/>
  <c r="AS200" i="5" s="1"/>
  <c r="AQ199" i="5"/>
  <c r="AS199" i="5" s="1"/>
  <c r="AQ198" i="5"/>
  <c r="AS198" i="5" s="1"/>
  <c r="AQ197" i="5"/>
  <c r="AS197" i="5" s="1"/>
  <c r="AQ196" i="5"/>
  <c r="AS196" i="5" s="1"/>
  <c r="AQ195" i="5"/>
  <c r="AS195" i="5" s="1"/>
  <c r="AQ194" i="5"/>
  <c r="AS194" i="5" s="1"/>
  <c r="AQ193" i="5"/>
  <c r="AS193" i="5" s="1"/>
  <c r="AQ192" i="5"/>
  <c r="AS192" i="5" s="1"/>
  <c r="AQ191" i="5"/>
  <c r="AS191" i="5" s="1"/>
  <c r="AQ190" i="5"/>
  <c r="AS190" i="5" s="1"/>
  <c r="AQ189" i="5"/>
  <c r="AS189" i="5" s="1"/>
  <c r="AQ188" i="5"/>
  <c r="AS188" i="5" s="1"/>
  <c r="AQ175" i="5"/>
  <c r="AS175" i="5" s="1"/>
  <c r="AQ174" i="5"/>
  <c r="AS174" i="5" s="1"/>
  <c r="AQ173" i="5"/>
  <c r="AS173" i="5" s="1"/>
  <c r="AQ172" i="5"/>
  <c r="AS172" i="5" s="1"/>
  <c r="AQ171" i="5"/>
  <c r="AS171" i="5" s="1"/>
  <c r="AQ170" i="5"/>
  <c r="AS170" i="5" s="1"/>
  <c r="AQ169" i="5"/>
  <c r="AS169" i="5" s="1"/>
  <c r="AQ168" i="5"/>
  <c r="AS168" i="5" s="1"/>
  <c r="AQ167" i="5"/>
  <c r="AS167" i="5" s="1"/>
  <c r="AQ166" i="5"/>
  <c r="AS166" i="5" s="1"/>
  <c r="AQ165" i="5"/>
  <c r="AS165" i="5" s="1"/>
  <c r="AQ164" i="5"/>
  <c r="AS164" i="5" s="1"/>
  <c r="AQ163" i="5"/>
  <c r="AS163" i="5" s="1"/>
  <c r="AQ162" i="5"/>
  <c r="AS162" i="5" s="1"/>
  <c r="AQ128" i="5"/>
  <c r="AS128" i="5" s="1"/>
  <c r="AQ127" i="5"/>
  <c r="AS127" i="5" s="1"/>
  <c r="AQ118" i="5"/>
  <c r="AS118" i="5" s="1"/>
  <c r="AQ117" i="5"/>
  <c r="AS117" i="5" s="1"/>
  <c r="AQ116" i="5"/>
  <c r="AQ113" i="5"/>
  <c r="AQ110" i="5"/>
  <c r="AQ107" i="5"/>
  <c r="AQ104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29" i="5" l="1"/>
  <c r="AS131" i="5"/>
  <c r="AS130" i="5"/>
  <c r="AS12" i="5"/>
  <c r="AS20" i="5"/>
  <c r="AS75" i="5"/>
  <c r="AS83" i="5"/>
  <c r="AS19" i="5"/>
  <c r="AS76" i="5"/>
  <c r="AS84" i="5"/>
  <c r="AS107" i="5"/>
  <c r="AS17" i="5"/>
  <c r="AS78" i="5"/>
  <c r="AS72" i="5"/>
  <c r="AS23" i="5"/>
  <c r="AS104" i="5"/>
  <c r="AS77" i="5"/>
  <c r="AS85" i="5"/>
  <c r="AS110" i="5"/>
  <c r="AS116" i="5"/>
  <c r="AS21" i="5"/>
  <c r="AS97" i="5"/>
  <c r="AS79" i="5"/>
  <c r="AS73" i="5"/>
  <c r="AS74" i="5"/>
  <c r="AS82" i="5"/>
  <c r="AS18" i="5"/>
  <c r="AS64" i="5"/>
  <c r="AS50" i="5"/>
  <c r="AS45" i="5"/>
  <c r="AS96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<sst xmlns="http://schemas.openxmlformats.org/spreadsheetml/2006/main" count="792" uniqueCount="134">
  <si>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</si>
  <si>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</si>
  <si>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</si>
  <si>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</si>
  <si>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</si>
  <si>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</si>
  <si>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</si>
  <si>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</si>
  <si>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</si>
  <si>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</si>
  <si>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</si>
  <si>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</si>
  <si>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</si>
  <si>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</si>
  <si>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</si>
  <si>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</si>
  <si>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</si>
  <si>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</si>
  <si>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</si>
  <si>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</si>
  <si>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</si>
  <si>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</si>
  <si>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</si>
  <si>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</si>
  <si>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</si>
  <si>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</si>
  <si>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</si>
  <si>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</si>
  <si>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</si>
  <si>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</si>
  <si>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</si>
  <si>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</si>
  <si>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</si>
  <si>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</si>
  <si>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</si>
  <si>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</si>
  <si>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</si>
  <si>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</si>
  <si>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</si>
  <si>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</si>
  <si>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</si>
  <si>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</si>
  <si>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</si>
  <si>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</si>
  <si>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</si>
  <si>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</si>
  <si>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</si>
  <si>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</si>
  <si>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t>1а</t>
  </si>
  <si>
    <t>1б</t>
  </si>
  <si>
    <t>1в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</si>
  <si>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</si>
  <si>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</si>
  <si>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</si>
  <si>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</si>
  <si>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</si>
  <si>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</si>
  <si>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</si>
  <si>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</si>
  <si>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</si>
  <si>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</si>
  <si>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</si>
  <si>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</si>
  <si>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</si>
  <si>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</si>
  <si>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</si>
  <si>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</si>
  <si>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</si>
  <si>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</si>
  <si>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</si>
  <si>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</si>
  <si>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</si>
  <si>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</si>
  <si>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</si>
  <si>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</si>
  <si>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</si>
  <si>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</si>
  <si>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</si>
  <si>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</si>
  <si>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</si>
  <si>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</si>
  <si>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</si>
  <si>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</si>
  <si>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</si>
  <si>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</si>
  <si>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7в</t>
  </si>
  <si>
    <t>Основы безопасности и защиты Родины</t>
  </si>
  <si>
    <t>8а</t>
  </si>
  <si>
    <t>8б</t>
  </si>
  <si>
    <t>9а</t>
  </si>
  <si>
    <t>9б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</si>
  <si>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</si>
  <si>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</si>
  <si>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</si>
  <si>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</si>
  <si>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</si>
  <si>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</si>
  <si>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</si>
  <si>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</si>
  <si>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</si>
  <si>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2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2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2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</si>
  <si>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2.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</si>
  <si>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t>3.</t>
    </r>
    <r>
      <rPr>
        <sz val="12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</si>
  <si>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12"/>
        <color theme="1"/>
        <rFont val="Times New Roman"/>
        <family val="1"/>
        <charset val="204"/>
      </rPr>
      <t>        Населенный пункт (НП);</t>
    </r>
  </si>
  <si>
    <r>
      <t>·</t>
    </r>
    <r>
      <rPr>
        <sz val="12"/>
        <color theme="1"/>
        <rFont val="Times New Roman"/>
        <family val="1"/>
        <charset val="204"/>
      </rPr>
      <t>        Номер ОО;</t>
    </r>
  </si>
  <si>
    <r>
      <t>·</t>
    </r>
    <r>
      <rPr>
        <sz val="12"/>
        <color theme="1"/>
        <rFont val="Times New Roman"/>
        <family val="1"/>
        <charset val="204"/>
      </rPr>
      <t>        Дата приказа ОО об утверждении единого графика;</t>
    </r>
  </si>
  <si>
    <r>
      <t>·</t>
    </r>
    <r>
      <rPr>
        <sz val="12"/>
        <color theme="1"/>
        <rFont val="Times New Roman"/>
        <family val="1"/>
        <charset val="204"/>
      </rPr>
      <t>        Номер приказа ОО об утверждении единого графика ОП;</t>
    </r>
  </si>
  <si>
    <r>
      <t>·</t>
    </r>
    <r>
      <rPr>
        <sz val="12"/>
        <color theme="1"/>
        <rFont val="Times New Roman"/>
        <family val="1"/>
        <charset val="204"/>
      </rPr>
      <t>        Номер приказа ОО о внесении изменений в уже опубликованный единый график ОП (в случае необходимости);</t>
    </r>
  </si>
  <si>
    <r>
      <t>·</t>
    </r>
    <r>
      <rPr>
        <sz val="12"/>
        <color theme="1"/>
        <rFont val="Times New Roman"/>
        <family val="1"/>
        <charset val="204"/>
      </rPr>
      <t>        Дата утверждения приказа ОО о внесении изменений в уже опубликованный единый график ОП (в случае необходимости);</t>
    </r>
  </si>
  <si>
    <r>
      <t>·</t>
    </r>
    <r>
      <rPr>
        <sz val="12"/>
        <color theme="1"/>
        <rFont val="Times New Roman"/>
        <family val="1"/>
        <charset val="204"/>
      </rPr>
      <t>        Период  (полугодие или год).</t>
    </r>
  </si>
  <si>
    <r>
      <t>4.</t>
    </r>
    <r>
      <rPr>
        <sz val="12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</si>
  <si>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12"/>
        <color theme="1"/>
        <rFont val="Times New Roman"/>
        <family val="1"/>
        <charset val="204"/>
      </rPr>
      <t>        Предмет;</t>
    </r>
  </si>
  <si>
    <r>
      <t>·</t>
    </r>
    <r>
      <rPr>
        <sz val="12"/>
        <color theme="1"/>
        <rFont val="Times New Roman"/>
        <family val="1"/>
        <charset val="204"/>
      </rPr>
      <t>        Класс (с указанием буквы);</t>
    </r>
  </si>
  <si>
    <r>
      <t>·</t>
    </r>
    <r>
      <rPr>
        <sz val="12"/>
        <color theme="1"/>
        <rFont val="Times New Roman"/>
        <family val="1"/>
        <charset val="204"/>
      </rPr>
      <t>        Ячейки с указанием календарных месяца и недели.</t>
    </r>
  </si>
  <si>
    <r>
      <t>·</t>
    </r>
    <r>
      <rPr>
        <sz val="12"/>
        <color theme="1"/>
        <rFont val="Times New Roman"/>
        <family val="1"/>
        <charset val="204"/>
      </rPr>
      <t>        Количество ОП за заполняемый период;</t>
    </r>
  </si>
  <si>
    <r>
      <t>·</t>
    </r>
    <r>
      <rPr>
        <sz val="12"/>
        <color theme="1"/>
        <rFont val="Times New Roman"/>
        <family val="1"/>
        <charset val="204"/>
      </rPr>
      <t>        Количество часов по учебному плану (каждая ОО указывает количество часов, исходя из утвержденного учебного плана);</t>
    </r>
  </si>
  <si>
    <r>
      <t>5.</t>
    </r>
    <r>
      <rPr>
        <sz val="12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</si>
  <si>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12"/>
        <color theme="1"/>
        <rFont val="Times New Roman"/>
        <family val="1"/>
        <charset val="204"/>
      </rPr>
      <t>        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</si>
  <si>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·</t>
    </r>
    <r>
      <rPr>
        <sz val="12"/>
        <color theme="1"/>
        <rFont val="Times New Roman"/>
        <family val="1"/>
        <charset val="204"/>
      </rPr>
      <t>        Определение ОП согласно рекомендациям Федеральной службы по надзору в сфере образования и науки;</t>
    </r>
  </si>
  <si>
    <r>
      <t>6.</t>
    </r>
    <r>
      <rPr>
        <sz val="12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2"/>
        <color theme="1"/>
        <rFont val="Times New Roman"/>
        <family val="1"/>
        <charset val="204"/>
      </rPr>
      <t xml:space="preserve">«КР» </t>
    </r>
    <r>
      <rPr>
        <sz val="12"/>
        <color theme="1"/>
        <rFont val="Times New Roman"/>
        <family val="1"/>
        <charset val="204"/>
      </rPr>
      <t>или</t>
    </r>
    <r>
      <rPr>
        <i/>
        <sz val="12"/>
        <color theme="1"/>
        <rFont val="Times New Roman"/>
        <family val="1"/>
        <charset val="204"/>
      </rPr>
      <t xml:space="preserve"> «ВПР»</t>
    </r>
    <r>
      <rPr>
        <sz val="12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2"/>
        <rFont val="Times New Roman"/>
        <family val="1"/>
        <charset val="204"/>
      </rPr>
      <t>«зеленый»</t>
    </r>
    <r>
      <rPr>
        <sz val="12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</si>
  <si>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2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</si>
  <si>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t>8.</t>
    </r>
    <r>
      <rPr>
        <sz val="12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</si>
  <si>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2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2"/>
        <color theme="1"/>
        <rFont val="Times New Roman"/>
        <family val="1"/>
        <charset val="204"/>
      </rPr>
      <t>«СЧЁТЗ»</t>
    </r>
    <r>
      <rPr>
        <sz val="12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2"/>
        <color theme="1"/>
        <rFont val="Times New Roman"/>
        <family val="1"/>
        <charset val="204"/>
      </rPr>
      <t xml:space="preserve">«СЧЁТЗ» </t>
    </r>
    <r>
      <rPr>
        <sz val="12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2"/>
        <color theme="1"/>
        <rFont val="Times New Roman"/>
        <family val="1"/>
        <charset val="204"/>
      </rPr>
      <t>=СЧЁТЗ(D9:BM9)</t>
    </r>
    <r>
      <rPr>
        <sz val="12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2"/>
        <color theme="1"/>
        <rFont val="Times New Roman"/>
        <family val="1"/>
        <charset val="204"/>
      </rPr>
      <t>«Количество ОП в указанном периоде»</t>
    </r>
    <r>
      <rPr>
        <sz val="12"/>
        <color theme="1"/>
        <rFont val="Times New Roman"/>
        <family val="1"/>
        <charset val="204"/>
      </rPr>
      <t>.</t>
    </r>
  </si>
  <si>
    <r>
      <t>10.</t>
    </r>
    <r>
      <rPr>
        <sz val="12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</si>
  <si>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Иностранный язык (английский)</t>
  </si>
  <si>
    <t>КР</t>
  </si>
  <si>
    <t>ПР</t>
  </si>
  <si>
    <t>ВПР</t>
  </si>
  <si>
    <t>2025-2026</t>
  </si>
  <si>
    <t>№ 135</t>
  </si>
  <si>
    <t>10а класс</t>
  </si>
  <si>
    <t>11а класс</t>
  </si>
  <si>
    <t>10а</t>
  </si>
  <si>
    <t>11а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</si>
</sst>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Symbol"/>
      <family val="1"/>
      <charset val="2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49" fontId="11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 shrinkToFit="1"/>
    </xf>
    <xf numFmtId="0" fontId="16" fillId="0" borderId="0" xfId="0" applyFont="1" applyAlignment="1">
      <alignment horizontal="justify" vertical="center" wrapText="1" shrinkToFit="1"/>
    </xf>
    <xf numFmtId="0" fontId="20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 wrapText="1"/>
    </xf>
    <xf numFmtId="0" fontId="21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16" fontId="11" fillId="0" borderId="0" xfId="0" applyNumberFormat="1" applyFont="1" applyAlignment="1">
      <alignment vertical="center"/>
    </xf>
    <xf numFmtId="14" fontId="2" fillId="0" borderId="0" xfId="0" applyNumberFormat="1" applyFont="1"/>
    <xf numFmtId="0" fontId="4" fillId="9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vertical="center" wrapText="1"/>
    </xf>
    <xf numFmtId="10" fontId="2" fillId="9" borderId="1" xfId="1" applyNumberFormat="1" applyFont="1" applyFill="1" applyBorder="1"/>
    <xf numFmtId="0" fontId="4" fillId="9" borderId="8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5" fillId="0" borderId="1" xfId="0" applyFont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11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textRotation="90" wrapText="1"/>
    </xf>
    <xf numFmtId="0" fontId="8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textRotation="90" wrapText="1"/>
    </xf>
    <xf numFmtId="0" fontId="2" fillId="9" borderId="1" xfId="0" applyFont="1" applyFill="1" applyBorder="1" applyAlignment="1">
      <alignment horizontal="center" textRotation="90" wrapText="1"/>
    </xf>
    <xf numFmtId="0" fontId="5" fillId="9" borderId="1" xfId="0" applyFont="1" applyFill="1" applyBorder="1" applyAlignment="1">
      <alignment horizontal="center" textRotation="90" wrapText="1"/>
    </xf>
    <xf numFmtId="0" fontId="4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22" workbookViewId="0">
      <selection activeCell="G10" sqref="G10"/>
    </sheetView>
  </sheetViews>
  <sheetFormatPr defaultRowHeight="15" x14ac:dyDescent="0.25"/>
  <cols>
    <col min="1" max="1" width="123.42578125" customWidth="1"/>
  </cols>
  <sheetData>
    <row r="1" spans="1:1" ht="15.75" x14ac:dyDescent="0.25">
      <c r="A1" s="63" t="s">
        <v>41</v>
      </c>
    </row>
    <row r="2" spans="1:1" ht="110.25" customHeight="1" x14ac:dyDescent="0.25">
      <c r="A2" s="64" t="s">
        <v>100</v>
      </c>
    </row>
    <row r="3" spans="1:1" ht="211.5" customHeight="1" x14ac:dyDescent="0.25">
      <c r="A3" s="64" t="s">
        <v>101</v>
      </c>
    </row>
    <row r="4" spans="1:1" ht="31.5" customHeight="1" x14ac:dyDescent="0.25">
      <c r="A4" s="64" t="s">
        <v>102</v>
      </c>
    </row>
    <row r="5" spans="1:1" ht="28.5" customHeight="1" x14ac:dyDescent="0.25">
      <c r="A5" s="65" t="s">
        <v>103</v>
      </c>
    </row>
    <row r="6" spans="1:1" ht="19.5" customHeight="1" x14ac:dyDescent="0.25">
      <c r="A6" s="65" t="s">
        <v>104</v>
      </c>
    </row>
    <row r="7" spans="1:1" s="11" customFormat="1" ht="26.25" customHeight="1" x14ac:dyDescent="0.25">
      <c r="A7" s="66" t="s">
        <v>105</v>
      </c>
    </row>
    <row r="8" spans="1:1" s="11" customFormat="1" ht="25.5" customHeight="1" x14ac:dyDescent="0.25">
      <c r="A8" s="66" t="s">
        <v>106</v>
      </c>
    </row>
    <row r="9" spans="1:1" s="11" customFormat="1" ht="39" customHeight="1" x14ac:dyDescent="0.25">
      <c r="A9" s="66" t="s">
        <v>107</v>
      </c>
    </row>
    <row r="10" spans="1:1" s="11" customFormat="1" ht="36.75" customHeight="1" x14ac:dyDescent="0.25">
      <c r="A10" s="66" t="s">
        <v>108</v>
      </c>
    </row>
    <row r="11" spans="1:1" s="11" customFormat="1" ht="15.75" x14ac:dyDescent="0.25">
      <c r="A11" s="66" t="s">
        <v>109</v>
      </c>
    </row>
    <row r="12" spans="1:1" s="11" customFormat="1" ht="15.75" x14ac:dyDescent="0.25">
      <c r="A12" s="67" t="s">
        <v>110</v>
      </c>
    </row>
    <row r="13" spans="1:1" s="11" customFormat="1" ht="15.75" x14ac:dyDescent="0.25">
      <c r="A13" s="66" t="s">
        <v>111</v>
      </c>
    </row>
    <row r="14" spans="1:1" s="11" customFormat="1" ht="15.75" x14ac:dyDescent="0.25">
      <c r="A14" s="66" t="s">
        <v>112</v>
      </c>
    </row>
    <row r="15" spans="1:1" s="11" customFormat="1" ht="15.75" x14ac:dyDescent="0.25">
      <c r="A15" s="66" t="s">
        <v>113</v>
      </c>
    </row>
    <row r="16" spans="1:1" s="11" customFormat="1" ht="15.75" x14ac:dyDescent="0.25">
      <c r="A16" s="66" t="s">
        <v>114</v>
      </c>
    </row>
    <row r="17" spans="1:1" s="11" customFormat="1" ht="31.5" x14ac:dyDescent="0.25">
      <c r="A17" s="66" t="s">
        <v>115</v>
      </c>
    </row>
    <row r="18" spans="1:1" s="11" customFormat="1" ht="15.75" x14ac:dyDescent="0.25">
      <c r="A18" s="67" t="s">
        <v>116</v>
      </c>
    </row>
    <row r="19" spans="1:1" s="11" customFormat="1" ht="31.5" x14ac:dyDescent="0.25">
      <c r="A19" s="66" t="s">
        <v>117</v>
      </c>
    </row>
    <row r="20" spans="1:1" s="11" customFormat="1" ht="15.75" x14ac:dyDescent="0.25">
      <c r="A20" s="66" t="s">
        <v>118</v>
      </c>
    </row>
    <row r="21" spans="1:1" s="11" customFormat="1" ht="15.75" x14ac:dyDescent="0.25">
      <c r="A21" s="66"/>
    </row>
    <row r="22" spans="1:1" s="11" customFormat="1" ht="117.75" customHeight="1" x14ac:dyDescent="0.25">
      <c r="A22" s="67" t="s">
        <v>119</v>
      </c>
    </row>
    <row r="23" spans="1:1" s="11" customFormat="1" ht="44.25" customHeight="1" x14ac:dyDescent="0.25">
      <c r="A23" s="67" t="s">
        <v>120</v>
      </c>
    </row>
    <row r="24" spans="1:1" s="11" customFormat="1" ht="63" x14ac:dyDescent="0.25">
      <c r="A24" s="67" t="s">
        <v>121</v>
      </c>
    </row>
    <row r="25" spans="1:1" s="11" customFormat="1" ht="76.5" customHeight="1" x14ac:dyDescent="0.25">
      <c r="A25" s="67" t="s">
        <v>122</v>
      </c>
    </row>
    <row r="26" spans="1:1" s="11" customFormat="1" ht="63" x14ac:dyDescent="0.25">
      <c r="A26" s="67" t="s">
        <v>123</v>
      </c>
    </row>
    <row r="27" spans="1:1" ht="15.75" x14ac:dyDescent="0.25">
      <c r="A27" s="68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344"/>
  <sheetViews>
    <sheetView tabSelected="1" view="pageBreakPreview" topLeftCell="A127" zoomScale="85" zoomScaleNormal="85" zoomScaleSheetLayoutView="85" workbookViewId="0">
      <selection activeCell="AT133" sqref="AT133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6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55" customFormat="1" ht="63" customHeight="1" x14ac:dyDescent="0.25">
      <c r="A1" s="20" t="s">
        <v>94</v>
      </c>
      <c r="B1" s="20"/>
      <c r="C1" s="79">
        <v>45887</v>
      </c>
      <c r="D1" s="20"/>
      <c r="E1" s="20" t="s">
        <v>129</v>
      </c>
      <c r="F1" s="20"/>
      <c r="G1" s="20"/>
      <c r="H1" s="20"/>
      <c r="L1" s="61" t="s">
        <v>39</v>
      </c>
      <c r="AC1" s="56"/>
      <c r="AD1" s="56"/>
      <c r="AL1" s="56"/>
      <c r="AM1" s="56"/>
      <c r="AN1" s="56"/>
      <c r="AO1" s="56"/>
      <c r="AP1" s="56"/>
      <c r="AQ1" s="56"/>
      <c r="AR1" s="56"/>
      <c r="AS1" s="56"/>
    </row>
    <row r="2" spans="1:47" ht="21.75" customHeight="1" x14ac:dyDescent="0.4">
      <c r="A2" s="21" t="s">
        <v>45</v>
      </c>
      <c r="B2" s="19"/>
      <c r="C2" s="62"/>
      <c r="D2" s="58"/>
      <c r="F2" s="20"/>
      <c r="G2" s="60" t="s">
        <v>92</v>
      </c>
      <c r="H2" s="20"/>
      <c r="I2" s="13"/>
      <c r="J2" s="13"/>
      <c r="K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L2" s="37"/>
      <c r="AM2" s="37"/>
      <c r="AN2" s="37"/>
      <c r="AO2" s="41"/>
      <c r="AP2" s="41"/>
      <c r="AQ2" s="41"/>
      <c r="AR2" s="41"/>
      <c r="AS2" s="41"/>
    </row>
    <row r="3" spans="1:47" ht="40.5" customHeight="1" x14ac:dyDescent="0.25">
      <c r="A3" s="21" t="s">
        <v>53</v>
      </c>
      <c r="B3" s="34"/>
      <c r="D3" s="58"/>
      <c r="E3" s="22"/>
      <c r="F3" s="22"/>
      <c r="G3" s="179" t="s">
        <v>91</v>
      </c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1"/>
      <c r="X3" s="154" t="s">
        <v>52</v>
      </c>
      <c r="Y3" s="155"/>
      <c r="Z3" s="155"/>
      <c r="AA3" s="155"/>
      <c r="AB3" s="156"/>
      <c r="AC3" s="163" t="s">
        <v>72</v>
      </c>
      <c r="AD3" s="164"/>
      <c r="AE3" s="164"/>
      <c r="AF3" s="164"/>
      <c r="AG3" s="164"/>
      <c r="AH3" s="164"/>
      <c r="AI3" s="164"/>
      <c r="AJ3" s="164"/>
      <c r="AK3" s="164"/>
      <c r="AL3" s="164"/>
      <c r="AM3" s="165"/>
      <c r="AN3" s="174" t="s">
        <v>73</v>
      </c>
      <c r="AO3" s="174"/>
      <c r="AP3" s="38" t="s">
        <v>74</v>
      </c>
      <c r="AQ3" s="38"/>
      <c r="AR3" s="42"/>
      <c r="AU3" s="40"/>
    </row>
    <row r="4" spans="1:47" ht="22.5" customHeight="1" x14ac:dyDescent="0.2">
      <c r="B4" s="162" t="s">
        <v>54</v>
      </c>
      <c r="C4" s="162"/>
      <c r="F4" s="23"/>
      <c r="G4" s="59" t="s">
        <v>76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157" t="s">
        <v>95</v>
      </c>
      <c r="Y4" s="158"/>
      <c r="Z4" s="158"/>
      <c r="AA4" s="158"/>
      <c r="AB4" s="159"/>
      <c r="AC4" s="166"/>
      <c r="AD4" s="167"/>
      <c r="AE4" s="167"/>
      <c r="AF4" s="167"/>
      <c r="AG4" s="167"/>
      <c r="AH4" s="167"/>
      <c r="AI4" s="167"/>
      <c r="AJ4" s="167"/>
      <c r="AK4" s="167"/>
      <c r="AL4" s="167"/>
      <c r="AM4" s="168"/>
      <c r="AN4" s="174"/>
      <c r="AO4" s="174"/>
      <c r="AP4" s="118" t="s">
        <v>75</v>
      </c>
      <c r="AQ4" s="118"/>
      <c r="AU4" s="40"/>
    </row>
    <row r="5" spans="1:47" ht="42.75" customHeight="1" x14ac:dyDescent="0.2">
      <c r="A5" s="47" t="s">
        <v>55</v>
      </c>
      <c r="B5" s="19"/>
      <c r="C5" s="26" t="s">
        <v>46</v>
      </c>
      <c r="D5" s="3"/>
      <c r="F5" s="23"/>
      <c r="G5" s="130" t="s">
        <v>77</v>
      </c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60"/>
      <c r="Y5" s="160"/>
      <c r="Z5" s="160"/>
      <c r="AA5" s="160"/>
      <c r="AB5" s="161"/>
      <c r="AC5" s="169"/>
      <c r="AD5" s="170"/>
      <c r="AE5" s="170"/>
      <c r="AF5" s="170"/>
      <c r="AG5" s="170"/>
      <c r="AH5" s="170"/>
      <c r="AI5" s="170"/>
      <c r="AJ5" s="170"/>
      <c r="AK5" s="170"/>
      <c r="AL5" s="170"/>
      <c r="AM5" s="171"/>
      <c r="AN5" s="174"/>
      <c r="AO5" s="174"/>
      <c r="AP5" s="175" t="s">
        <v>53</v>
      </c>
      <c r="AQ5" s="176"/>
      <c r="AU5" s="40"/>
    </row>
    <row r="6" spans="1:47" ht="35.25" customHeight="1" x14ac:dyDescent="0.2">
      <c r="A6" s="48" t="s">
        <v>56</v>
      </c>
      <c r="B6" s="80">
        <v>45898</v>
      </c>
      <c r="C6" s="26" t="s">
        <v>47</v>
      </c>
      <c r="D6" s="25"/>
      <c r="E6" s="24"/>
      <c r="F6" s="23"/>
      <c r="G6" s="133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5"/>
      <c r="X6" s="177" t="s">
        <v>96</v>
      </c>
      <c r="Y6" s="178"/>
      <c r="Z6" s="178"/>
      <c r="AA6" s="178"/>
      <c r="AB6" s="178"/>
      <c r="AC6" s="50" t="s">
        <v>97</v>
      </c>
      <c r="AD6" s="43"/>
      <c r="AE6" s="43"/>
      <c r="AF6" s="43"/>
      <c r="AG6" s="43"/>
      <c r="AH6" s="37"/>
    </row>
    <row r="7" spans="1:47" ht="26.25" customHeight="1" x14ac:dyDescent="0.2">
      <c r="A7" s="172" t="s">
        <v>93</v>
      </c>
      <c r="B7" s="172"/>
      <c r="C7" s="173" t="s">
        <v>128</v>
      </c>
      <c r="D7" s="173"/>
      <c r="F7" s="23"/>
      <c r="G7" s="136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8"/>
      <c r="Y7" s="2"/>
      <c r="AB7" s="2"/>
      <c r="AC7" s="52" t="s">
        <v>99</v>
      </c>
      <c r="AP7" s="36"/>
      <c r="AQ7" s="36"/>
      <c r="AR7" s="36"/>
    </row>
    <row r="8" spans="1:47" ht="22.5" customHeight="1" x14ac:dyDescent="0.25">
      <c r="A8" s="53"/>
      <c r="B8" s="53"/>
      <c r="C8" s="53"/>
      <c r="D8" s="54"/>
      <c r="E8" s="54"/>
      <c r="F8" s="54"/>
      <c r="G8" s="54"/>
      <c r="H8" s="54"/>
      <c r="I8" s="53"/>
      <c r="X8" s="53"/>
      <c r="Z8" s="35"/>
      <c r="AA8" s="35"/>
      <c r="AB8" s="35"/>
      <c r="AC8" s="49" t="s">
        <v>98</v>
      </c>
      <c r="AD8" s="36"/>
      <c r="AE8" s="36"/>
      <c r="AF8" s="36"/>
      <c r="AG8" s="36"/>
      <c r="AH8" s="36"/>
      <c r="AI8" s="36"/>
      <c r="AJ8" s="36"/>
      <c r="AK8" s="37"/>
      <c r="AL8" s="51"/>
      <c r="AM8" s="36"/>
      <c r="AN8" s="36"/>
      <c r="AO8" s="36"/>
      <c r="AP8" s="36"/>
      <c r="AQ8" s="36"/>
      <c r="AR8" s="36"/>
      <c r="AS8" s="37"/>
    </row>
    <row r="9" spans="1:47" s="2" customFormat="1" ht="120.75" customHeight="1" x14ac:dyDescent="0.2">
      <c r="A9" s="117" t="s">
        <v>15</v>
      </c>
      <c r="B9" s="117"/>
      <c r="C9" s="117"/>
      <c r="D9" s="117"/>
      <c r="E9" s="153" t="s">
        <v>40</v>
      </c>
      <c r="F9" s="153"/>
      <c r="G9" s="153"/>
      <c r="H9" s="153"/>
      <c r="I9" s="153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5" t="s">
        <v>20</v>
      </c>
      <c r="AR9" s="125" t="s">
        <v>22</v>
      </c>
      <c r="AS9" s="139" t="s">
        <v>21</v>
      </c>
    </row>
    <row r="10" spans="1:47" s="2" customFormat="1" ht="21.75" customHeight="1" x14ac:dyDescent="0.2">
      <c r="A10" s="113" t="s">
        <v>0</v>
      </c>
      <c r="B10" s="114"/>
      <c r="C10" s="96" t="s">
        <v>51</v>
      </c>
      <c r="D10" s="15" t="s">
        <v>18</v>
      </c>
      <c r="E10" s="95" t="s">
        <v>1</v>
      </c>
      <c r="F10" s="95"/>
      <c r="G10" s="95"/>
      <c r="H10" s="95"/>
      <c r="I10" s="95" t="s">
        <v>2</v>
      </c>
      <c r="J10" s="95"/>
      <c r="K10" s="95"/>
      <c r="L10" s="95"/>
      <c r="M10" s="95" t="s">
        <v>3</v>
      </c>
      <c r="N10" s="95"/>
      <c r="O10" s="95"/>
      <c r="P10" s="95"/>
      <c r="Q10" s="95" t="s">
        <v>4</v>
      </c>
      <c r="R10" s="95"/>
      <c r="S10" s="95"/>
      <c r="T10" s="95"/>
      <c r="U10" s="95" t="s">
        <v>5</v>
      </c>
      <c r="V10" s="95"/>
      <c r="W10" s="95"/>
      <c r="X10" s="95" t="s">
        <v>6</v>
      </c>
      <c r="Y10" s="95"/>
      <c r="Z10" s="95"/>
      <c r="AA10" s="95"/>
      <c r="AB10" s="95" t="s">
        <v>7</v>
      </c>
      <c r="AC10" s="95"/>
      <c r="AD10" s="95"/>
      <c r="AE10" s="95" t="s">
        <v>8</v>
      </c>
      <c r="AF10" s="95"/>
      <c r="AG10" s="95"/>
      <c r="AH10" s="95"/>
      <c r="AI10" s="95"/>
      <c r="AJ10" s="95" t="s">
        <v>9</v>
      </c>
      <c r="AK10" s="95"/>
      <c r="AL10" s="95"/>
      <c r="AM10" s="95" t="s">
        <v>10</v>
      </c>
      <c r="AN10" s="95"/>
      <c r="AO10" s="95"/>
      <c r="AP10" s="95"/>
      <c r="AQ10" s="125"/>
      <c r="AR10" s="125"/>
      <c r="AS10" s="139"/>
    </row>
    <row r="11" spans="1:47" s="6" customFormat="1" ht="11.25" customHeight="1" x14ac:dyDescent="0.2">
      <c r="A11" s="115"/>
      <c r="B11" s="116"/>
      <c r="C11" s="98"/>
      <c r="D11" s="15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5"/>
      <c r="AR11" s="125"/>
      <c r="AS11" s="139"/>
    </row>
    <row r="12" spans="1:47" s="6" customFormat="1" ht="11.25" customHeight="1" x14ac:dyDescent="0.2">
      <c r="A12" s="111" t="s">
        <v>71</v>
      </c>
      <c r="B12" s="96" t="s">
        <v>13</v>
      </c>
      <c r="C12" s="27" t="s">
        <v>48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28">
        <f>COUNTA(E12:AP12)</f>
        <v>0</v>
      </c>
      <c r="AR12" s="3">
        <f>33*5</f>
        <v>165</v>
      </c>
      <c r="AS12" s="29">
        <f>AQ12/AR12</f>
        <v>0</v>
      </c>
    </row>
    <row r="13" spans="1:47" ht="12.75" customHeight="1" x14ac:dyDescent="0.2">
      <c r="A13" s="112"/>
      <c r="B13" s="97"/>
      <c r="C13" s="27" t="s">
        <v>49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28">
        <f>COUNTA(E13:AP13)</f>
        <v>0</v>
      </c>
      <c r="AR13" s="3">
        <f>33*5</f>
        <v>165</v>
      </c>
      <c r="AS13" s="29">
        <f t="shared" ref="AS13:AS35" si="0">AQ13/AR13</f>
        <v>0</v>
      </c>
    </row>
    <row r="14" spans="1:47" ht="12.75" customHeight="1" x14ac:dyDescent="0.2">
      <c r="A14" s="112"/>
      <c r="B14" s="98"/>
      <c r="C14" s="27" t="s">
        <v>50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8">
        <f t="shared" ref="AQ14:AQ16" si="1">COUNTA(E14:AP14)</f>
        <v>0</v>
      </c>
      <c r="AR14" s="3">
        <f>33*5</f>
        <v>165</v>
      </c>
      <c r="AS14" s="29">
        <f t="shared" si="0"/>
        <v>0</v>
      </c>
    </row>
    <row r="15" spans="1:47" ht="12.75" customHeight="1" x14ac:dyDescent="0.2">
      <c r="A15" s="112"/>
      <c r="B15" s="96" t="s">
        <v>11</v>
      </c>
      <c r="C15" s="27" t="s">
        <v>48</v>
      </c>
      <c r="D15" s="1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8">
        <f t="shared" si="1"/>
        <v>0</v>
      </c>
      <c r="AR15" s="3">
        <f t="shared" ref="AR15:AR20" si="2">33*4</f>
        <v>132</v>
      </c>
      <c r="AS15" s="29">
        <f t="shared" si="0"/>
        <v>0</v>
      </c>
    </row>
    <row r="16" spans="1:47" ht="12.75" customHeight="1" x14ac:dyDescent="0.2">
      <c r="A16" s="112"/>
      <c r="B16" s="97"/>
      <c r="C16" s="27" t="s">
        <v>49</v>
      </c>
      <c r="D16" s="1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28">
        <f t="shared" si="1"/>
        <v>0</v>
      </c>
      <c r="AR16" s="3">
        <f t="shared" si="2"/>
        <v>132</v>
      </c>
      <c r="AS16" s="29">
        <f t="shared" si="0"/>
        <v>0</v>
      </c>
    </row>
    <row r="17" spans="1:45" ht="12.75" customHeight="1" x14ac:dyDescent="0.2">
      <c r="A17" s="112"/>
      <c r="B17" s="98"/>
      <c r="C17" s="27" t="s">
        <v>50</v>
      </c>
      <c r="D17" s="1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28">
        <f>COUNTA(E17:AP17)</f>
        <v>0</v>
      </c>
      <c r="AR17" s="3">
        <f t="shared" si="2"/>
        <v>132</v>
      </c>
      <c r="AS17" s="29">
        <f t="shared" si="0"/>
        <v>0</v>
      </c>
    </row>
    <row r="18" spans="1:45" ht="12.75" customHeight="1" x14ac:dyDescent="0.2">
      <c r="A18" s="112"/>
      <c r="B18" s="96" t="s">
        <v>16</v>
      </c>
      <c r="C18" s="27" t="s">
        <v>48</v>
      </c>
      <c r="D18" s="17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28">
        <f>COUNTA(E18:AP18)</f>
        <v>0</v>
      </c>
      <c r="AR18" s="3">
        <f t="shared" si="2"/>
        <v>132</v>
      </c>
      <c r="AS18" s="29">
        <f t="shared" si="0"/>
        <v>0</v>
      </c>
    </row>
    <row r="19" spans="1:45" ht="12.75" customHeight="1" x14ac:dyDescent="0.2">
      <c r="A19" s="112"/>
      <c r="B19" s="97"/>
      <c r="C19" s="27" t="s">
        <v>49</v>
      </c>
      <c r="D19" s="17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28">
        <f t="shared" ref="AQ19:AQ35" si="3">COUNTA(E19:AP19)</f>
        <v>0</v>
      </c>
      <c r="AR19" s="3">
        <f t="shared" si="2"/>
        <v>132</v>
      </c>
      <c r="AS19" s="29">
        <f t="shared" si="0"/>
        <v>0</v>
      </c>
    </row>
    <row r="20" spans="1:45" ht="12.75" customHeight="1" x14ac:dyDescent="0.2">
      <c r="A20" s="112"/>
      <c r="B20" s="98"/>
      <c r="C20" s="27" t="s">
        <v>50</v>
      </c>
      <c r="D20" s="17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28">
        <f t="shared" si="3"/>
        <v>0</v>
      </c>
      <c r="AR20" s="3">
        <f t="shared" si="2"/>
        <v>132</v>
      </c>
      <c r="AS20" s="29">
        <f t="shared" si="0"/>
        <v>0</v>
      </c>
    </row>
    <row r="21" spans="1:45" ht="12.75" customHeight="1" x14ac:dyDescent="0.2">
      <c r="A21" s="112"/>
      <c r="B21" s="96" t="s">
        <v>17</v>
      </c>
      <c r="C21" s="27" t="s">
        <v>48</v>
      </c>
      <c r="D21" s="17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28">
        <f t="shared" si="3"/>
        <v>0</v>
      </c>
      <c r="AR21" s="3">
        <f t="shared" ref="AR21:AR23" si="4">33*2</f>
        <v>66</v>
      </c>
      <c r="AS21" s="29">
        <f t="shared" si="0"/>
        <v>0</v>
      </c>
    </row>
    <row r="22" spans="1:45" ht="12.75" customHeight="1" x14ac:dyDescent="0.2">
      <c r="A22" s="112"/>
      <c r="B22" s="97"/>
      <c r="C22" s="27" t="s">
        <v>49</v>
      </c>
      <c r="D22" s="17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28">
        <f t="shared" si="3"/>
        <v>0</v>
      </c>
      <c r="AR22" s="3">
        <f t="shared" si="4"/>
        <v>66</v>
      </c>
      <c r="AS22" s="29">
        <f t="shared" si="0"/>
        <v>0</v>
      </c>
    </row>
    <row r="23" spans="1:45" ht="12.75" customHeight="1" x14ac:dyDescent="0.2">
      <c r="A23" s="112"/>
      <c r="B23" s="98"/>
      <c r="C23" s="27" t="s">
        <v>50</v>
      </c>
      <c r="D23" s="1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28">
        <f t="shared" si="3"/>
        <v>0</v>
      </c>
      <c r="AR23" s="3">
        <f t="shared" si="4"/>
        <v>66</v>
      </c>
      <c r="AS23" s="29">
        <f t="shared" si="0"/>
        <v>0</v>
      </c>
    </row>
    <row r="24" spans="1:45" ht="12.75" customHeight="1" x14ac:dyDescent="0.2">
      <c r="A24" s="112"/>
      <c r="B24" s="96" t="s">
        <v>42</v>
      </c>
      <c r="C24" s="27" t="s">
        <v>48</v>
      </c>
      <c r="D24" s="17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28">
        <f t="shared" si="3"/>
        <v>0</v>
      </c>
      <c r="AR24" s="3">
        <f>33*1</f>
        <v>33</v>
      </c>
      <c r="AS24" s="29">
        <f t="shared" si="0"/>
        <v>0</v>
      </c>
    </row>
    <row r="25" spans="1:45" ht="12.75" customHeight="1" x14ac:dyDescent="0.2">
      <c r="A25" s="112"/>
      <c r="B25" s="97"/>
      <c r="C25" s="27" t="s">
        <v>49</v>
      </c>
      <c r="D25" s="17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28">
        <f t="shared" si="3"/>
        <v>0</v>
      </c>
      <c r="AR25" s="3">
        <f t="shared" ref="AR25:AR32" si="5">33*1</f>
        <v>33</v>
      </c>
      <c r="AS25" s="29">
        <f t="shared" si="0"/>
        <v>0</v>
      </c>
    </row>
    <row r="26" spans="1:45" ht="12.75" customHeight="1" x14ac:dyDescent="0.2">
      <c r="A26" s="112"/>
      <c r="B26" s="98"/>
      <c r="C26" s="27" t="s">
        <v>50</v>
      </c>
      <c r="D26" s="17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28">
        <f t="shared" si="3"/>
        <v>0</v>
      </c>
      <c r="AR26" s="3">
        <f t="shared" si="5"/>
        <v>33</v>
      </c>
      <c r="AS26" s="29">
        <f t="shared" si="0"/>
        <v>0</v>
      </c>
    </row>
    <row r="27" spans="1:45" ht="12.75" customHeight="1" x14ac:dyDescent="0.2">
      <c r="A27" s="112"/>
      <c r="B27" s="96" t="s">
        <v>43</v>
      </c>
      <c r="C27" s="27" t="s">
        <v>48</v>
      </c>
      <c r="D27" s="17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7"/>
      <c r="AN27" s="7"/>
      <c r="AO27" s="7"/>
      <c r="AP27" s="7"/>
      <c r="AQ27" s="28">
        <f t="shared" si="3"/>
        <v>0</v>
      </c>
      <c r="AR27" s="3">
        <f t="shared" si="5"/>
        <v>33</v>
      </c>
      <c r="AS27" s="29">
        <f t="shared" si="0"/>
        <v>0</v>
      </c>
    </row>
    <row r="28" spans="1:45" ht="12.75" customHeight="1" x14ac:dyDescent="0.2">
      <c r="A28" s="112"/>
      <c r="B28" s="97"/>
      <c r="C28" s="27" t="s">
        <v>49</v>
      </c>
      <c r="D28" s="17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28">
        <f t="shared" si="3"/>
        <v>0</v>
      </c>
      <c r="AR28" s="3">
        <f t="shared" si="5"/>
        <v>33</v>
      </c>
      <c r="AS28" s="29">
        <f t="shared" si="0"/>
        <v>0</v>
      </c>
    </row>
    <row r="29" spans="1:45" ht="12.75" customHeight="1" x14ac:dyDescent="0.2">
      <c r="A29" s="112"/>
      <c r="B29" s="98"/>
      <c r="C29" s="27" t="s">
        <v>50</v>
      </c>
      <c r="D29" s="17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28">
        <f t="shared" si="3"/>
        <v>0</v>
      </c>
      <c r="AR29" s="3">
        <f t="shared" si="5"/>
        <v>33</v>
      </c>
      <c r="AS29" s="29">
        <f t="shared" si="0"/>
        <v>0</v>
      </c>
    </row>
    <row r="30" spans="1:45" ht="12.75" customHeight="1" x14ac:dyDescent="0.2">
      <c r="A30" s="112"/>
      <c r="B30" s="96" t="s">
        <v>44</v>
      </c>
      <c r="C30" s="27" t="s">
        <v>48</v>
      </c>
      <c r="D30" s="17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28">
        <f t="shared" si="3"/>
        <v>0</v>
      </c>
      <c r="AR30" s="3">
        <f t="shared" si="5"/>
        <v>33</v>
      </c>
      <c r="AS30" s="29">
        <f t="shared" si="0"/>
        <v>0</v>
      </c>
    </row>
    <row r="31" spans="1:45" ht="12.75" customHeight="1" x14ac:dyDescent="0.2">
      <c r="A31" s="112"/>
      <c r="B31" s="97"/>
      <c r="C31" s="27" t="s">
        <v>49</v>
      </c>
      <c r="D31" s="17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28">
        <f t="shared" si="3"/>
        <v>0</v>
      </c>
      <c r="AR31" s="3">
        <f t="shared" si="5"/>
        <v>33</v>
      </c>
      <c r="AS31" s="29">
        <f t="shared" si="0"/>
        <v>0</v>
      </c>
    </row>
    <row r="32" spans="1:45" ht="12.75" customHeight="1" x14ac:dyDescent="0.2">
      <c r="A32" s="112"/>
      <c r="B32" s="98"/>
      <c r="C32" s="27" t="s">
        <v>50</v>
      </c>
      <c r="D32" s="17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7"/>
      <c r="AN32" s="7"/>
      <c r="AO32" s="7"/>
      <c r="AP32" s="7"/>
      <c r="AQ32" s="28">
        <f t="shared" si="3"/>
        <v>0</v>
      </c>
      <c r="AR32" s="3">
        <f t="shared" si="5"/>
        <v>33</v>
      </c>
      <c r="AS32" s="29">
        <f t="shared" si="0"/>
        <v>0</v>
      </c>
    </row>
    <row r="33" spans="1:45" ht="12.75" customHeight="1" x14ac:dyDescent="0.2">
      <c r="A33" s="112"/>
      <c r="B33" s="95" t="s">
        <v>57</v>
      </c>
      <c r="C33" s="27" t="s">
        <v>48</v>
      </c>
      <c r="D33" s="17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7"/>
      <c r="AN33" s="7"/>
      <c r="AO33" s="7"/>
      <c r="AP33" s="7"/>
      <c r="AQ33" s="28">
        <f t="shared" si="3"/>
        <v>0</v>
      </c>
      <c r="AR33" s="3">
        <f>33*3</f>
        <v>99</v>
      </c>
      <c r="AS33" s="29">
        <f t="shared" si="0"/>
        <v>0</v>
      </c>
    </row>
    <row r="34" spans="1:45" ht="12.75" customHeight="1" x14ac:dyDescent="0.2">
      <c r="A34" s="112"/>
      <c r="B34" s="95"/>
      <c r="C34" s="27" t="s">
        <v>49</v>
      </c>
      <c r="D34" s="17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7"/>
      <c r="AN34" s="7"/>
      <c r="AO34" s="7"/>
      <c r="AP34" s="7"/>
      <c r="AQ34" s="28">
        <f t="shared" si="3"/>
        <v>0</v>
      </c>
      <c r="AR34" s="3">
        <f t="shared" ref="AR34:AR35" si="6">33*3</f>
        <v>99</v>
      </c>
      <c r="AS34" s="29">
        <f t="shared" si="0"/>
        <v>0</v>
      </c>
    </row>
    <row r="35" spans="1:45" ht="12.75" customHeight="1" x14ac:dyDescent="0.2">
      <c r="A35" s="112"/>
      <c r="B35" s="95"/>
      <c r="C35" s="27" t="s">
        <v>50</v>
      </c>
      <c r="D35" s="17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7"/>
      <c r="AN35" s="7"/>
      <c r="AO35" s="7"/>
      <c r="AP35" s="7"/>
      <c r="AQ35" s="28">
        <f t="shared" si="3"/>
        <v>0</v>
      </c>
      <c r="AR35" s="3">
        <f t="shared" si="6"/>
        <v>99</v>
      </c>
      <c r="AS35" s="29">
        <f t="shared" si="0"/>
        <v>0</v>
      </c>
    </row>
    <row r="36" spans="1:45" ht="27" customHeight="1" x14ac:dyDescent="0.2">
      <c r="A36" s="140"/>
      <c r="B36" s="140"/>
      <c r="C36" s="140"/>
      <c r="D36" s="140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5"/>
      <c r="AN36" s="45"/>
      <c r="AO36" s="45"/>
      <c r="AP36" s="45"/>
      <c r="AQ36" s="45"/>
      <c r="AR36" s="45"/>
      <c r="AS36" s="45"/>
    </row>
    <row r="37" spans="1:45" s="2" customFormat="1" ht="111.75" customHeight="1" x14ac:dyDescent="0.2">
      <c r="A37" s="117" t="s">
        <v>14</v>
      </c>
      <c r="B37" s="117"/>
      <c r="C37" s="117"/>
      <c r="D37" s="117"/>
      <c r="E37" s="101" t="s">
        <v>40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3"/>
      <c r="AQ37" s="125" t="s">
        <v>20</v>
      </c>
      <c r="AR37" s="125" t="s">
        <v>22</v>
      </c>
      <c r="AS37" s="139" t="s">
        <v>21</v>
      </c>
    </row>
    <row r="38" spans="1:45" s="2" customFormat="1" ht="21.75" customHeight="1" x14ac:dyDescent="0.2">
      <c r="A38" s="113" t="s">
        <v>0</v>
      </c>
      <c r="B38" s="114"/>
      <c r="C38" s="96" t="s">
        <v>51</v>
      </c>
      <c r="D38" s="15" t="s">
        <v>18</v>
      </c>
      <c r="E38" s="95" t="s">
        <v>1</v>
      </c>
      <c r="F38" s="95"/>
      <c r="G38" s="95"/>
      <c r="H38" s="95"/>
      <c r="I38" s="95" t="s">
        <v>2</v>
      </c>
      <c r="J38" s="95"/>
      <c r="K38" s="95"/>
      <c r="L38" s="95"/>
      <c r="M38" s="95" t="s">
        <v>3</v>
      </c>
      <c r="N38" s="95"/>
      <c r="O38" s="95"/>
      <c r="P38" s="95"/>
      <c r="Q38" s="95" t="s">
        <v>4</v>
      </c>
      <c r="R38" s="95"/>
      <c r="S38" s="95"/>
      <c r="T38" s="95"/>
      <c r="U38" s="95" t="s">
        <v>5</v>
      </c>
      <c r="V38" s="95"/>
      <c r="W38" s="95"/>
      <c r="X38" s="95" t="s">
        <v>6</v>
      </c>
      <c r="Y38" s="95"/>
      <c r="Z38" s="95"/>
      <c r="AA38" s="95"/>
      <c r="AB38" s="95" t="s">
        <v>7</v>
      </c>
      <c r="AC38" s="95"/>
      <c r="AD38" s="95"/>
      <c r="AE38" s="95" t="s">
        <v>8</v>
      </c>
      <c r="AF38" s="95"/>
      <c r="AG38" s="95"/>
      <c r="AH38" s="95"/>
      <c r="AI38" s="95"/>
      <c r="AJ38" s="95" t="s">
        <v>9</v>
      </c>
      <c r="AK38" s="95"/>
      <c r="AL38" s="95"/>
      <c r="AM38" s="95" t="s">
        <v>10</v>
      </c>
      <c r="AN38" s="95"/>
      <c r="AO38" s="95"/>
      <c r="AP38" s="95"/>
      <c r="AQ38" s="125"/>
      <c r="AR38" s="125"/>
      <c r="AS38" s="139"/>
    </row>
    <row r="39" spans="1:45" s="6" customFormat="1" ht="11.25" customHeight="1" x14ac:dyDescent="0.2">
      <c r="A39" s="115"/>
      <c r="B39" s="116"/>
      <c r="C39" s="98"/>
      <c r="D39" s="15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25"/>
      <c r="AR39" s="125"/>
      <c r="AS39" s="139"/>
    </row>
    <row r="40" spans="1:45" ht="12.75" customHeight="1" x14ac:dyDescent="0.2">
      <c r="A40" s="111" t="s">
        <v>25</v>
      </c>
      <c r="B40" s="96" t="s">
        <v>13</v>
      </c>
      <c r="C40" s="27" t="s">
        <v>58</v>
      </c>
      <c r="D40" s="31"/>
      <c r="E40" s="18"/>
      <c r="F40" s="70" t="s">
        <v>126</v>
      </c>
      <c r="G40" s="3"/>
      <c r="H40" s="3"/>
      <c r="I40" s="3"/>
      <c r="J40" s="3"/>
      <c r="K40" s="3"/>
      <c r="L40" s="70" t="s">
        <v>125</v>
      </c>
      <c r="M40" s="3"/>
      <c r="N40" s="3"/>
      <c r="O40" s="3"/>
      <c r="P40" s="3"/>
      <c r="Q40" s="18"/>
      <c r="R40" s="18"/>
      <c r="S40" s="71" t="s">
        <v>125</v>
      </c>
      <c r="T40" s="18"/>
      <c r="U40" s="18"/>
      <c r="V40" s="18"/>
      <c r="W40" s="18"/>
      <c r="X40" s="18"/>
      <c r="Y40" s="18"/>
      <c r="Z40" s="18"/>
      <c r="AA40" s="18"/>
      <c r="AB40" s="71" t="s">
        <v>125</v>
      </c>
      <c r="AC40" s="18"/>
      <c r="AD40" s="18"/>
      <c r="AE40" s="18"/>
      <c r="AF40" s="18"/>
      <c r="AG40" s="18"/>
      <c r="AH40" s="18"/>
      <c r="AI40" s="18"/>
      <c r="AJ40" s="71" t="s">
        <v>125</v>
      </c>
      <c r="AK40" s="18"/>
      <c r="AL40" s="18"/>
      <c r="AM40" s="3"/>
      <c r="AN40" s="3"/>
      <c r="AO40" s="3"/>
      <c r="AP40" s="3"/>
      <c r="AQ40" s="28">
        <f>COUNTA(E40:AP40)</f>
        <v>5</v>
      </c>
      <c r="AR40" s="3">
        <f>34*5</f>
        <v>170</v>
      </c>
      <c r="AS40" s="29">
        <f>AQ40/AR40</f>
        <v>2.9411764705882353E-2</v>
      </c>
    </row>
    <row r="41" spans="1:45" x14ac:dyDescent="0.2">
      <c r="A41" s="112"/>
      <c r="B41" s="97"/>
      <c r="C41" s="27" t="s">
        <v>59</v>
      </c>
      <c r="D41" s="31"/>
      <c r="E41" s="1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4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3"/>
      <c r="AN41" s="3"/>
      <c r="AO41" s="3"/>
      <c r="AP41" s="3"/>
      <c r="AQ41" s="28">
        <f>COUNTA(E41:AP41)</f>
        <v>0</v>
      </c>
      <c r="AR41" s="3">
        <f t="shared" ref="AR41:AR42" si="7">34*5</f>
        <v>170</v>
      </c>
      <c r="AS41" s="29">
        <f t="shared" ref="AS41:AS66" si="8">AQ41/AR41</f>
        <v>0</v>
      </c>
    </row>
    <row r="42" spans="1:45" x14ac:dyDescent="0.2">
      <c r="A42" s="112"/>
      <c r="B42" s="98"/>
      <c r="C42" s="27" t="s">
        <v>60</v>
      </c>
      <c r="D42" s="31"/>
      <c r="E42" s="1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18"/>
      <c r="R42" s="4"/>
      <c r="S42" s="4"/>
      <c r="T42" s="4"/>
      <c r="U42" s="18"/>
      <c r="V42" s="4"/>
      <c r="W42" s="4"/>
      <c r="X42" s="18"/>
      <c r="Y42" s="4"/>
      <c r="Z42" s="4"/>
      <c r="AA42" s="4"/>
      <c r="AB42" s="18"/>
      <c r="AC42" s="4"/>
      <c r="AD42" s="4"/>
      <c r="AE42" s="18"/>
      <c r="AF42" s="18"/>
      <c r="AG42" s="4"/>
      <c r="AH42" s="4"/>
      <c r="AI42" s="4"/>
      <c r="AJ42" s="18"/>
      <c r="AK42" s="4"/>
      <c r="AL42" s="4"/>
      <c r="AM42" s="3"/>
      <c r="AN42" s="3"/>
      <c r="AO42" s="3"/>
      <c r="AP42" s="3"/>
      <c r="AQ42" s="28">
        <f t="shared" ref="AQ42:AQ44" si="9">COUNTA(E42:AP42)</f>
        <v>0</v>
      </c>
      <c r="AR42" s="3">
        <f t="shared" si="7"/>
        <v>170</v>
      </c>
      <c r="AS42" s="29">
        <f t="shared" si="8"/>
        <v>0</v>
      </c>
    </row>
    <row r="43" spans="1:45" x14ac:dyDescent="0.2">
      <c r="A43" s="112"/>
      <c r="B43" s="96" t="s">
        <v>11</v>
      </c>
      <c r="C43" s="27" t="s">
        <v>58</v>
      </c>
      <c r="D43" s="31"/>
      <c r="E43" s="18"/>
      <c r="F43" s="70" t="s">
        <v>126</v>
      </c>
      <c r="G43" s="3"/>
      <c r="H43" s="3"/>
      <c r="I43" s="3"/>
      <c r="J43" s="3"/>
      <c r="K43" s="3"/>
      <c r="L43" s="70" t="s">
        <v>125</v>
      </c>
      <c r="M43" s="3"/>
      <c r="N43" s="3"/>
      <c r="O43" s="3"/>
      <c r="P43" s="3"/>
      <c r="Q43" s="18"/>
      <c r="R43" s="4"/>
      <c r="S43" s="69" t="s">
        <v>125</v>
      </c>
      <c r="T43" s="4"/>
      <c r="U43" s="18"/>
      <c r="V43" s="4"/>
      <c r="W43" s="4"/>
      <c r="X43" s="18"/>
      <c r="Y43" s="4"/>
      <c r="Z43" s="4"/>
      <c r="AA43" s="4"/>
      <c r="AB43" s="71" t="s">
        <v>125</v>
      </c>
      <c r="AC43" s="4"/>
      <c r="AD43" s="4"/>
      <c r="AE43" s="18"/>
      <c r="AF43" s="18"/>
      <c r="AG43" s="4"/>
      <c r="AH43" s="4"/>
      <c r="AI43" s="4"/>
      <c r="AJ43" s="71" t="s">
        <v>125</v>
      </c>
      <c r="AK43" s="4"/>
      <c r="AL43" s="4"/>
      <c r="AM43" s="3"/>
      <c r="AN43" s="3"/>
      <c r="AO43" s="3"/>
      <c r="AP43" s="3"/>
      <c r="AQ43" s="28">
        <f t="shared" si="9"/>
        <v>5</v>
      </c>
      <c r="AR43" s="3">
        <f>34*4</f>
        <v>136</v>
      </c>
      <c r="AS43" s="29">
        <f t="shared" si="8"/>
        <v>3.6764705882352942E-2</v>
      </c>
    </row>
    <row r="44" spans="1:45" x14ac:dyDescent="0.2">
      <c r="A44" s="112"/>
      <c r="B44" s="97"/>
      <c r="C44" s="27" t="s">
        <v>59</v>
      </c>
      <c r="D44" s="31"/>
      <c r="E44" s="18"/>
      <c r="F44" s="4"/>
      <c r="G44" s="4"/>
      <c r="H44" s="3"/>
      <c r="I44" s="4"/>
      <c r="J44" s="4"/>
      <c r="K44" s="4"/>
      <c r="L44" s="4"/>
      <c r="M44" s="18"/>
      <c r="N44" s="4"/>
      <c r="O44" s="4"/>
      <c r="P44" s="4"/>
      <c r="Q44" s="18"/>
      <c r="R44" s="4"/>
      <c r="S44" s="4"/>
      <c r="T44" s="4"/>
      <c r="U44" s="18"/>
      <c r="V44" s="4"/>
      <c r="W44" s="4"/>
      <c r="X44" s="18"/>
      <c r="Y44" s="4"/>
      <c r="Z44" s="4"/>
      <c r="AA44" s="4"/>
      <c r="AB44" s="3"/>
      <c r="AC44" s="3"/>
      <c r="AD44" s="3"/>
      <c r="AE44" s="18"/>
      <c r="AF44" s="18"/>
      <c r="AG44" s="4"/>
      <c r="AH44" s="4"/>
      <c r="AI44" s="4"/>
      <c r="AJ44" s="18"/>
      <c r="AK44" s="4"/>
      <c r="AL44" s="4"/>
      <c r="AM44" s="3"/>
      <c r="AN44" s="3"/>
      <c r="AO44" s="3"/>
      <c r="AP44" s="3"/>
      <c r="AQ44" s="28">
        <f t="shared" si="9"/>
        <v>0</v>
      </c>
      <c r="AR44" s="3">
        <f t="shared" ref="AR44:AR48" si="10">34*4</f>
        <v>136</v>
      </c>
      <c r="AS44" s="29">
        <f t="shared" si="8"/>
        <v>0</v>
      </c>
    </row>
    <row r="45" spans="1:45" ht="12.75" customHeight="1" x14ac:dyDescent="0.2">
      <c r="A45" s="112"/>
      <c r="B45" s="98"/>
      <c r="C45" s="27" t="s">
        <v>60</v>
      </c>
      <c r="D45" s="31"/>
      <c r="E45" s="18"/>
      <c r="F45" s="18"/>
      <c r="G45" s="4"/>
      <c r="H45" s="18"/>
      <c r="I45" s="18"/>
      <c r="K45" s="18"/>
      <c r="L45" s="18"/>
      <c r="M45" s="18"/>
      <c r="N45" s="18"/>
      <c r="O45" s="18"/>
      <c r="P45" s="18"/>
      <c r="Q45" s="18"/>
      <c r="R45" s="4"/>
      <c r="S45" s="4"/>
      <c r="T45" s="4"/>
      <c r="U45" s="18"/>
      <c r="V45" s="4"/>
      <c r="W45" s="4"/>
      <c r="X45" s="18"/>
      <c r="Y45" s="4"/>
      <c r="Z45" s="4"/>
      <c r="AA45" s="4"/>
      <c r="AB45" s="4"/>
      <c r="AC45" s="4"/>
      <c r="AD45" s="18"/>
      <c r="AE45" s="18"/>
      <c r="AF45" s="18"/>
      <c r="AG45" s="18"/>
      <c r="AH45" s="3"/>
      <c r="AI45" s="3"/>
      <c r="AJ45" s="3"/>
      <c r="AK45" s="4"/>
      <c r="AL45" s="4"/>
      <c r="AM45" s="3"/>
      <c r="AN45" s="3"/>
      <c r="AO45" s="3"/>
      <c r="AP45" s="3"/>
      <c r="AQ45" s="28">
        <f>COUNTA(E45:AP45)</f>
        <v>0</v>
      </c>
      <c r="AR45" s="3">
        <f t="shared" si="10"/>
        <v>136</v>
      </c>
      <c r="AS45" s="29">
        <f t="shared" si="8"/>
        <v>0</v>
      </c>
    </row>
    <row r="46" spans="1:45" x14ac:dyDescent="0.2">
      <c r="A46" s="112"/>
      <c r="B46" s="96" t="s">
        <v>16</v>
      </c>
      <c r="C46" s="27" t="s">
        <v>58</v>
      </c>
      <c r="D46" s="31"/>
      <c r="E46" s="18"/>
      <c r="F46" s="18"/>
      <c r="G46" s="18"/>
      <c r="H46" s="4"/>
      <c r="J46" s="18"/>
      <c r="K46" s="18"/>
      <c r="L46" s="18"/>
      <c r="M46" s="18"/>
      <c r="N46" s="18"/>
      <c r="O46" s="18"/>
      <c r="P46" s="18"/>
      <c r="Q46" s="18"/>
      <c r="R46" s="4"/>
      <c r="S46" s="4"/>
      <c r="T46" s="69" t="s">
        <v>126</v>
      </c>
      <c r="U46" s="18"/>
      <c r="V46" s="4"/>
      <c r="W46" s="4"/>
      <c r="X46" s="18"/>
      <c r="Y46" s="4"/>
      <c r="Z46" s="4"/>
      <c r="AA46" s="4"/>
      <c r="AB46" s="4"/>
      <c r="AC46" s="4"/>
      <c r="AD46" s="18"/>
      <c r="AE46" s="18"/>
      <c r="AF46" s="18"/>
      <c r="AG46" s="18"/>
      <c r="AH46" s="3"/>
      <c r="AI46" s="70" t="s">
        <v>126</v>
      </c>
      <c r="AJ46" s="3"/>
      <c r="AK46" s="4"/>
      <c r="AL46" s="4"/>
      <c r="AM46" s="3"/>
      <c r="AN46" s="3"/>
      <c r="AO46" s="3"/>
      <c r="AP46" s="3"/>
      <c r="AQ46" s="28">
        <f>COUNTA(E46:AP46)</f>
        <v>2</v>
      </c>
      <c r="AR46" s="3">
        <f t="shared" si="10"/>
        <v>136</v>
      </c>
      <c r="AS46" s="29">
        <f t="shared" si="8"/>
        <v>1.4705882352941176E-2</v>
      </c>
    </row>
    <row r="47" spans="1:45" x14ac:dyDescent="0.2">
      <c r="A47" s="112"/>
      <c r="B47" s="97"/>
      <c r="C47" s="27" t="s">
        <v>59</v>
      </c>
      <c r="D47" s="31"/>
      <c r="E47" s="18"/>
      <c r="F47" s="4"/>
      <c r="G47" s="4"/>
      <c r="I47" s="18"/>
      <c r="J47" s="4"/>
      <c r="K47" s="4"/>
      <c r="L47" s="4"/>
      <c r="M47" s="18"/>
      <c r="N47" s="4"/>
      <c r="O47" s="4"/>
      <c r="P47" s="4"/>
      <c r="Q47" s="18"/>
      <c r="R47" s="4"/>
      <c r="S47" s="4"/>
      <c r="T47" s="4"/>
      <c r="U47" s="18"/>
      <c r="V47" s="4"/>
      <c r="W47" s="4"/>
      <c r="X47" s="18"/>
      <c r="Y47" s="4"/>
      <c r="Z47" s="4"/>
      <c r="AA47" s="4"/>
      <c r="AB47" s="4"/>
      <c r="AC47" s="4"/>
      <c r="AD47" s="18"/>
      <c r="AE47" s="18"/>
      <c r="AF47" s="18"/>
      <c r="AG47" s="18"/>
      <c r="AH47" s="3"/>
      <c r="AI47" s="3"/>
      <c r="AJ47" s="3"/>
      <c r="AK47" s="4"/>
      <c r="AL47" s="4"/>
      <c r="AM47" s="3"/>
      <c r="AN47" s="3"/>
      <c r="AO47" s="3"/>
      <c r="AP47" s="3"/>
      <c r="AQ47" s="28">
        <f t="shared" ref="AQ47:AQ66" si="11">COUNTA(E47:AP47)</f>
        <v>0</v>
      </c>
      <c r="AR47" s="3">
        <f t="shared" si="10"/>
        <v>136</v>
      </c>
      <c r="AS47" s="29">
        <f t="shared" si="8"/>
        <v>0</v>
      </c>
    </row>
    <row r="48" spans="1:45" x14ac:dyDescent="0.2">
      <c r="A48" s="112"/>
      <c r="B48" s="98"/>
      <c r="C48" s="27" t="s">
        <v>60</v>
      </c>
      <c r="D48" s="31"/>
      <c r="E48" s="18"/>
      <c r="F48" s="4"/>
      <c r="H48" s="4"/>
      <c r="I48" s="18"/>
      <c r="J48" s="4"/>
      <c r="K48" s="4"/>
      <c r="L48" s="4"/>
      <c r="M48" s="18"/>
      <c r="N48" s="4"/>
      <c r="O48" s="4"/>
      <c r="P48" s="4"/>
      <c r="Q48" s="18"/>
      <c r="R48" s="4"/>
      <c r="S48" s="4"/>
      <c r="T48" s="4"/>
      <c r="U48" s="18"/>
      <c r="V48" s="4"/>
      <c r="W48" s="4"/>
      <c r="X48" s="18"/>
      <c r="Y48" s="4"/>
      <c r="Z48" s="4"/>
      <c r="AA48" s="4"/>
      <c r="AB48" s="4"/>
      <c r="AC48" s="4"/>
      <c r="AD48" s="18"/>
      <c r="AE48" s="18"/>
      <c r="AF48" s="18"/>
      <c r="AG48" s="18"/>
      <c r="AH48" s="3"/>
      <c r="AI48" s="3"/>
      <c r="AJ48" s="3"/>
      <c r="AK48" s="4"/>
      <c r="AL48" s="4"/>
      <c r="AM48" s="3"/>
      <c r="AN48" s="3"/>
      <c r="AO48" s="3"/>
      <c r="AP48" s="3"/>
      <c r="AQ48" s="28">
        <f t="shared" si="11"/>
        <v>0</v>
      </c>
      <c r="AR48" s="3">
        <f t="shared" si="10"/>
        <v>136</v>
      </c>
      <c r="AS48" s="29">
        <f t="shared" si="8"/>
        <v>0</v>
      </c>
    </row>
    <row r="49" spans="1:45" x14ac:dyDescent="0.2">
      <c r="A49" s="112"/>
      <c r="B49" s="96" t="s">
        <v>17</v>
      </c>
      <c r="C49" s="27" t="s">
        <v>58</v>
      </c>
      <c r="D49" s="31"/>
      <c r="E49" s="18"/>
      <c r="F49" s="4"/>
      <c r="G49" s="70" t="s">
        <v>126</v>
      </c>
      <c r="H49" s="4"/>
      <c r="I49" s="18"/>
      <c r="J49" s="4"/>
      <c r="K49" s="4"/>
      <c r="L49" s="4"/>
      <c r="M49" s="18"/>
      <c r="N49" s="4"/>
      <c r="O49" s="4"/>
      <c r="P49" s="4"/>
      <c r="Q49" s="4"/>
      <c r="R49" s="4"/>
      <c r="S49" s="4"/>
      <c r="T49" s="70" t="s">
        <v>126</v>
      </c>
      <c r="U49" s="18"/>
      <c r="V49" s="4"/>
      <c r="W49" s="4"/>
      <c r="X49" s="18"/>
      <c r="Y49" s="4"/>
      <c r="Z49" s="4"/>
      <c r="AA49" s="70" t="s">
        <v>126</v>
      </c>
      <c r="AB49" s="4"/>
      <c r="AC49" s="4"/>
      <c r="AD49" s="4"/>
      <c r="AE49" s="18"/>
      <c r="AF49" s="18"/>
      <c r="AG49" s="3"/>
      <c r="AH49" s="3"/>
      <c r="AI49" s="3"/>
      <c r="AJ49" s="3"/>
      <c r="AK49" s="4"/>
      <c r="AL49" s="4"/>
      <c r="AM49" s="3"/>
      <c r="AN49" s="3"/>
      <c r="AO49" s="3"/>
      <c r="AP49" s="3"/>
      <c r="AQ49" s="28">
        <f t="shared" si="11"/>
        <v>3</v>
      </c>
      <c r="AR49" s="3">
        <f>34*2</f>
        <v>68</v>
      </c>
      <c r="AS49" s="29">
        <f t="shared" si="8"/>
        <v>4.4117647058823532E-2</v>
      </c>
    </row>
    <row r="50" spans="1:45" ht="12.75" customHeight="1" x14ac:dyDescent="0.2">
      <c r="A50" s="112"/>
      <c r="B50" s="97"/>
      <c r="C50" s="27" t="s">
        <v>59</v>
      </c>
      <c r="D50" s="31"/>
      <c r="E50" s="18"/>
      <c r="F50" s="4"/>
      <c r="G50" s="4"/>
      <c r="H50" s="4"/>
      <c r="I50" s="18"/>
      <c r="J50" s="4"/>
      <c r="K50" s="4"/>
      <c r="L50" s="4"/>
      <c r="M50" s="18"/>
      <c r="N50" s="4"/>
      <c r="O50" s="4"/>
      <c r="P50" s="4"/>
      <c r="Q50" s="18"/>
      <c r="R50" s="4"/>
      <c r="S50" s="4"/>
      <c r="T50" s="4"/>
      <c r="U50" s="18"/>
      <c r="V50" s="4"/>
      <c r="W50" s="4"/>
      <c r="X50" s="18"/>
      <c r="Y50" s="4"/>
      <c r="Z50" s="4"/>
      <c r="AA50" s="4"/>
      <c r="AB50" s="18"/>
      <c r="AC50" s="4"/>
      <c r="AD50" s="3"/>
      <c r="AE50" s="18"/>
      <c r="AF50" s="18"/>
      <c r="AG50" s="4"/>
      <c r="AH50" s="4"/>
      <c r="AI50" s="70" t="s">
        <v>126</v>
      </c>
      <c r="AJ50" s="18"/>
      <c r="AK50" s="4"/>
      <c r="AL50" s="4"/>
      <c r="AM50" s="3"/>
      <c r="AN50" s="3"/>
      <c r="AO50" s="3"/>
      <c r="AP50" s="3"/>
      <c r="AQ50" s="28">
        <f t="shared" si="11"/>
        <v>1</v>
      </c>
      <c r="AR50" s="3">
        <f t="shared" ref="AR50:AR54" si="12">34*2</f>
        <v>68</v>
      </c>
      <c r="AS50" s="29">
        <f t="shared" si="8"/>
        <v>1.4705882352941176E-2</v>
      </c>
    </row>
    <row r="51" spans="1:45" ht="12.75" customHeight="1" x14ac:dyDescent="0.2">
      <c r="A51" s="112"/>
      <c r="B51" s="98"/>
      <c r="C51" s="27" t="s">
        <v>60</v>
      </c>
      <c r="D51" s="31"/>
      <c r="E51" s="18"/>
      <c r="F51" s="4"/>
      <c r="G51" s="4"/>
      <c r="H51" s="4"/>
      <c r="I51" s="18"/>
      <c r="J51" s="4"/>
      <c r="K51" s="4"/>
      <c r="L51" s="4"/>
      <c r="M51" s="18"/>
      <c r="N51" s="4"/>
      <c r="O51" s="4"/>
      <c r="P51" s="4"/>
      <c r="Q51" s="18"/>
      <c r="R51" s="4"/>
      <c r="S51" s="4"/>
      <c r="T51" s="4"/>
      <c r="U51" s="18"/>
      <c r="V51" s="4"/>
      <c r="W51" s="4"/>
      <c r="X51" s="18"/>
      <c r="Y51" s="4"/>
      <c r="Z51" s="4"/>
      <c r="AA51" s="4"/>
      <c r="AB51" s="18"/>
      <c r="AC51" s="4"/>
      <c r="AD51" s="3"/>
      <c r="AE51" s="18"/>
      <c r="AF51" s="18"/>
      <c r="AG51" s="4"/>
      <c r="AH51" s="4"/>
      <c r="AI51" s="3"/>
      <c r="AJ51" s="18"/>
      <c r="AK51" s="4"/>
      <c r="AL51" s="4"/>
      <c r="AM51" s="3"/>
      <c r="AN51" s="3"/>
      <c r="AO51" s="3"/>
      <c r="AP51" s="3"/>
      <c r="AQ51" s="28">
        <f t="shared" si="11"/>
        <v>0</v>
      </c>
      <c r="AR51" s="3">
        <f t="shared" si="12"/>
        <v>68</v>
      </c>
      <c r="AS51" s="29">
        <f t="shared" si="8"/>
        <v>0</v>
      </c>
    </row>
    <row r="52" spans="1:45" ht="12.75" customHeight="1" x14ac:dyDescent="0.2">
      <c r="A52" s="112"/>
      <c r="B52" s="126" t="s">
        <v>124</v>
      </c>
      <c r="C52" s="27" t="s">
        <v>58</v>
      </c>
      <c r="D52" s="31"/>
      <c r="E52" s="18"/>
      <c r="F52" s="4"/>
      <c r="G52" s="4"/>
      <c r="H52" s="4"/>
      <c r="I52" s="18"/>
      <c r="J52" s="4"/>
      <c r="K52" s="4"/>
      <c r="L52" s="4"/>
      <c r="M52" s="18"/>
      <c r="N52" s="4"/>
      <c r="O52" s="4"/>
      <c r="P52" s="4"/>
      <c r="Q52" s="18"/>
      <c r="R52" s="70" t="s">
        <v>125</v>
      </c>
      <c r="S52" s="4"/>
      <c r="T52" s="4"/>
      <c r="U52" s="18"/>
      <c r="V52" s="4"/>
      <c r="W52" s="4"/>
      <c r="X52" s="18"/>
      <c r="Y52" s="4"/>
      <c r="Z52" s="4"/>
      <c r="AA52" s="4"/>
      <c r="AB52" s="18"/>
      <c r="AC52" s="4"/>
      <c r="AD52" s="3"/>
      <c r="AE52" s="18"/>
      <c r="AF52" s="18"/>
      <c r="AG52" s="4"/>
      <c r="AH52" s="70" t="s">
        <v>125</v>
      </c>
      <c r="AI52" s="3"/>
      <c r="AJ52" s="18"/>
      <c r="AK52" s="4"/>
      <c r="AL52" s="4"/>
      <c r="AM52" s="3"/>
      <c r="AN52" s="3"/>
      <c r="AO52" s="3"/>
      <c r="AP52" s="3"/>
      <c r="AQ52" s="28">
        <f t="shared" si="11"/>
        <v>2</v>
      </c>
      <c r="AR52" s="3">
        <f t="shared" si="12"/>
        <v>68</v>
      </c>
      <c r="AS52" s="29">
        <f t="shared" si="8"/>
        <v>2.9411764705882353E-2</v>
      </c>
    </row>
    <row r="53" spans="1:45" ht="12.75" customHeight="1" x14ac:dyDescent="0.2">
      <c r="A53" s="112"/>
      <c r="B53" s="127"/>
      <c r="C53" s="27" t="s">
        <v>59</v>
      </c>
      <c r="D53" s="31"/>
      <c r="E53" s="18"/>
      <c r="F53" s="4"/>
      <c r="G53" s="4"/>
      <c r="H53" s="4"/>
      <c r="I53" s="18"/>
      <c r="J53" s="4"/>
      <c r="K53" s="4"/>
      <c r="L53" s="4"/>
      <c r="M53" s="18"/>
      <c r="N53" s="4"/>
      <c r="O53" s="4"/>
      <c r="P53" s="4"/>
      <c r="Q53" s="18"/>
      <c r="R53" s="4"/>
      <c r="S53" s="4"/>
      <c r="T53" s="4"/>
      <c r="U53" s="18"/>
      <c r="V53" s="4"/>
      <c r="W53" s="4"/>
      <c r="X53" s="18"/>
      <c r="Y53" s="4"/>
      <c r="Z53" s="4"/>
      <c r="AA53" s="4"/>
      <c r="AB53" s="18"/>
      <c r="AC53" s="4"/>
      <c r="AD53" s="3"/>
      <c r="AE53" s="18"/>
      <c r="AF53" s="18"/>
      <c r="AG53" s="4"/>
      <c r="AH53" s="4"/>
      <c r="AI53" s="3"/>
      <c r="AJ53" s="18"/>
      <c r="AK53" s="4"/>
      <c r="AL53" s="4"/>
      <c r="AM53" s="3"/>
      <c r="AN53" s="3"/>
      <c r="AO53" s="3"/>
      <c r="AP53" s="3"/>
      <c r="AQ53" s="28">
        <f t="shared" si="11"/>
        <v>0</v>
      </c>
      <c r="AR53" s="3">
        <f t="shared" si="12"/>
        <v>68</v>
      </c>
      <c r="AS53" s="29">
        <f t="shared" si="8"/>
        <v>0</v>
      </c>
    </row>
    <row r="54" spans="1:45" ht="12.75" customHeight="1" x14ac:dyDescent="0.2">
      <c r="A54" s="112"/>
      <c r="B54" s="128"/>
      <c r="C54" s="27" t="s">
        <v>60</v>
      </c>
      <c r="D54" s="31"/>
      <c r="E54" s="18"/>
      <c r="F54" s="4"/>
      <c r="G54" s="4"/>
      <c r="H54" s="4"/>
      <c r="I54" s="18"/>
      <c r="J54" s="4"/>
      <c r="K54" s="4"/>
      <c r="L54" s="4"/>
      <c r="M54" s="18"/>
      <c r="N54" s="4"/>
      <c r="O54" s="4"/>
      <c r="P54" s="4"/>
      <c r="Q54" s="18"/>
      <c r="R54" s="4"/>
      <c r="S54" s="4"/>
      <c r="T54" s="4"/>
      <c r="U54" s="18"/>
      <c r="V54" s="4"/>
      <c r="W54" s="4"/>
      <c r="X54" s="18"/>
      <c r="Y54" s="4"/>
      <c r="Z54" s="4"/>
      <c r="AA54" s="4"/>
      <c r="AB54" s="18"/>
      <c r="AC54" s="4"/>
      <c r="AD54" s="3"/>
      <c r="AE54" s="18"/>
      <c r="AF54" s="18"/>
      <c r="AG54" s="4"/>
      <c r="AH54" s="4"/>
      <c r="AI54" s="3"/>
      <c r="AJ54" s="18"/>
      <c r="AK54" s="4"/>
      <c r="AL54" s="4"/>
      <c r="AM54" s="3"/>
      <c r="AN54" s="3"/>
      <c r="AO54" s="3"/>
      <c r="AP54" s="3"/>
      <c r="AQ54" s="28">
        <f t="shared" si="11"/>
        <v>0</v>
      </c>
      <c r="AR54" s="3">
        <f t="shared" si="12"/>
        <v>68</v>
      </c>
      <c r="AS54" s="29">
        <f t="shared" si="8"/>
        <v>0</v>
      </c>
    </row>
    <row r="55" spans="1:45" ht="12.75" customHeight="1" x14ac:dyDescent="0.2">
      <c r="A55" s="112"/>
      <c r="B55" s="96" t="s">
        <v>42</v>
      </c>
      <c r="C55" s="27" t="s">
        <v>58</v>
      </c>
      <c r="D55" s="31"/>
      <c r="E55" s="18"/>
      <c r="F55" s="4"/>
      <c r="G55" s="4"/>
      <c r="H55" s="4"/>
      <c r="I55" s="18"/>
      <c r="J55" s="4"/>
      <c r="K55" s="4"/>
      <c r="L55" s="4"/>
      <c r="M55" s="18"/>
      <c r="N55" s="4"/>
      <c r="O55" s="4"/>
      <c r="P55" s="4"/>
      <c r="Q55" s="18"/>
      <c r="R55" s="4"/>
      <c r="S55" s="4"/>
      <c r="T55" s="4"/>
      <c r="U55" s="18"/>
      <c r="V55" s="4"/>
      <c r="W55" s="4"/>
      <c r="X55" s="18"/>
      <c r="Y55" s="4"/>
      <c r="Z55" s="4"/>
      <c r="AA55" s="3"/>
      <c r="AB55" s="18"/>
      <c r="AC55" s="4"/>
      <c r="AD55" s="4"/>
      <c r="AE55" s="18"/>
      <c r="AF55" s="18"/>
      <c r="AG55" s="4"/>
      <c r="AH55" s="4"/>
      <c r="AI55" s="4"/>
      <c r="AJ55" s="3"/>
      <c r="AK55" s="4"/>
      <c r="AL55" s="4"/>
      <c r="AM55" s="3"/>
      <c r="AN55" s="3"/>
      <c r="AO55" s="3"/>
      <c r="AP55" s="3"/>
      <c r="AQ55" s="28">
        <f t="shared" si="11"/>
        <v>0</v>
      </c>
      <c r="AR55" s="3">
        <f>34*1</f>
        <v>34</v>
      </c>
      <c r="AS55" s="29">
        <f t="shared" si="8"/>
        <v>0</v>
      </c>
    </row>
    <row r="56" spans="1:45" x14ac:dyDescent="0.2">
      <c r="A56" s="112"/>
      <c r="B56" s="97"/>
      <c r="C56" s="27" t="s">
        <v>59</v>
      </c>
      <c r="D56" s="1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3"/>
      <c r="AN56" s="3"/>
      <c r="AO56" s="3"/>
      <c r="AP56" s="3"/>
      <c r="AQ56" s="28">
        <f t="shared" si="11"/>
        <v>0</v>
      </c>
      <c r="AR56" s="3">
        <f t="shared" ref="AR56:AR63" si="13">34*1</f>
        <v>34</v>
      </c>
      <c r="AS56" s="29">
        <f t="shared" si="8"/>
        <v>0</v>
      </c>
    </row>
    <row r="57" spans="1:45" s="2" customFormat="1" ht="15" customHeight="1" x14ac:dyDescent="0.2">
      <c r="A57" s="112"/>
      <c r="B57" s="98"/>
      <c r="C57" s="27" t="s">
        <v>60</v>
      </c>
      <c r="D57" s="32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28">
        <f t="shared" si="11"/>
        <v>0</v>
      </c>
      <c r="AR57" s="3">
        <f t="shared" si="13"/>
        <v>34</v>
      </c>
      <c r="AS57" s="29">
        <f t="shared" si="8"/>
        <v>0</v>
      </c>
    </row>
    <row r="58" spans="1:45" s="2" customFormat="1" ht="16.5" customHeight="1" x14ac:dyDescent="0.2">
      <c r="A58" s="112"/>
      <c r="B58" s="96" t="s">
        <v>43</v>
      </c>
      <c r="C58" s="27" t="s">
        <v>58</v>
      </c>
      <c r="D58" s="30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28">
        <f t="shared" si="11"/>
        <v>0</v>
      </c>
      <c r="AR58" s="3">
        <f t="shared" si="13"/>
        <v>34</v>
      </c>
      <c r="AS58" s="29">
        <f t="shared" si="8"/>
        <v>0</v>
      </c>
    </row>
    <row r="59" spans="1:45" s="6" customFormat="1" ht="11.25" customHeight="1" x14ac:dyDescent="0.2">
      <c r="A59" s="112"/>
      <c r="B59" s="97"/>
      <c r="C59" s="27" t="s">
        <v>59</v>
      </c>
      <c r="D59" s="3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28">
        <f t="shared" si="11"/>
        <v>0</v>
      </c>
      <c r="AR59" s="3">
        <f t="shared" si="13"/>
        <v>34</v>
      </c>
      <c r="AS59" s="29">
        <f t="shared" si="8"/>
        <v>0</v>
      </c>
    </row>
    <row r="60" spans="1:45" ht="12.75" customHeight="1" x14ac:dyDescent="0.2">
      <c r="A60" s="112"/>
      <c r="B60" s="98"/>
      <c r="C60" s="27" t="s">
        <v>60</v>
      </c>
      <c r="D60" s="31"/>
      <c r="E60" s="18"/>
      <c r="F60" s="18"/>
      <c r="G60" s="4"/>
      <c r="H60" s="18"/>
      <c r="I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3"/>
      <c r="AN60" s="3"/>
      <c r="AO60" s="3"/>
      <c r="AP60" s="3"/>
      <c r="AQ60" s="28">
        <f t="shared" si="11"/>
        <v>0</v>
      </c>
      <c r="AR60" s="3">
        <f t="shared" si="13"/>
        <v>34</v>
      </c>
      <c r="AS60" s="29">
        <f t="shared" si="8"/>
        <v>0</v>
      </c>
    </row>
    <row r="61" spans="1:45" x14ac:dyDescent="0.2">
      <c r="A61" s="112"/>
      <c r="B61" s="96" t="s">
        <v>44</v>
      </c>
      <c r="C61" s="27" t="s">
        <v>58</v>
      </c>
      <c r="D61" s="31"/>
      <c r="E61" s="18"/>
      <c r="F61" s="18"/>
      <c r="G61" s="18"/>
      <c r="H61" s="4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3"/>
      <c r="AN61" s="3"/>
      <c r="AO61" s="3"/>
      <c r="AP61" s="3"/>
      <c r="AQ61" s="28">
        <f t="shared" si="11"/>
        <v>0</v>
      </c>
      <c r="AR61" s="3">
        <f t="shared" si="13"/>
        <v>34</v>
      </c>
      <c r="AS61" s="29">
        <f t="shared" si="8"/>
        <v>0</v>
      </c>
    </row>
    <row r="62" spans="1:45" x14ac:dyDescent="0.2">
      <c r="A62" s="112"/>
      <c r="B62" s="97"/>
      <c r="C62" s="27" t="s">
        <v>59</v>
      </c>
      <c r="D62" s="31"/>
      <c r="E62" s="18"/>
      <c r="F62" s="4"/>
      <c r="G62" s="4"/>
      <c r="I62" s="18"/>
      <c r="J62" s="4"/>
      <c r="K62" s="4"/>
      <c r="L62" s="4"/>
      <c r="M62" s="18"/>
      <c r="N62" s="4"/>
      <c r="O62" s="4"/>
      <c r="P62" s="4"/>
      <c r="Q62" s="18"/>
      <c r="R62" s="4"/>
      <c r="S62" s="4"/>
      <c r="T62" s="4"/>
      <c r="U62" s="18"/>
      <c r="V62" s="4"/>
      <c r="W62" s="4"/>
      <c r="X62" s="18"/>
      <c r="Y62" s="4"/>
      <c r="Z62" s="4"/>
      <c r="AA62" s="4"/>
      <c r="AB62" s="18"/>
      <c r="AC62" s="4"/>
      <c r="AD62" s="4"/>
      <c r="AE62" s="18"/>
      <c r="AF62" s="18"/>
      <c r="AG62" s="4"/>
      <c r="AH62" s="4"/>
      <c r="AI62" s="4"/>
      <c r="AJ62" s="18"/>
      <c r="AK62" s="4"/>
      <c r="AL62" s="4"/>
      <c r="AM62" s="3"/>
      <c r="AN62" s="3"/>
      <c r="AO62" s="3"/>
      <c r="AP62" s="3"/>
      <c r="AQ62" s="28">
        <f t="shared" si="11"/>
        <v>0</v>
      </c>
      <c r="AR62" s="3">
        <f t="shared" si="13"/>
        <v>34</v>
      </c>
      <c r="AS62" s="29">
        <f t="shared" si="8"/>
        <v>0</v>
      </c>
    </row>
    <row r="63" spans="1:45" x14ac:dyDescent="0.2">
      <c r="A63" s="112"/>
      <c r="B63" s="98"/>
      <c r="C63" s="27" t="s">
        <v>60</v>
      </c>
      <c r="D63" s="31"/>
      <c r="E63" s="18"/>
      <c r="F63" s="4"/>
      <c r="H63" s="4"/>
      <c r="I63" s="18"/>
      <c r="J63" s="4"/>
      <c r="K63" s="4"/>
      <c r="L63" s="4"/>
      <c r="M63" s="18"/>
      <c r="N63" s="4"/>
      <c r="O63" s="4"/>
      <c r="P63" s="4"/>
      <c r="Q63" s="18"/>
      <c r="R63" s="4"/>
      <c r="S63" s="4"/>
      <c r="T63" s="4"/>
      <c r="U63" s="18"/>
      <c r="V63" s="4"/>
      <c r="W63" s="4"/>
      <c r="X63" s="18"/>
      <c r="Y63" s="4"/>
      <c r="Z63" s="4"/>
      <c r="AA63" s="4"/>
      <c r="AB63" s="18"/>
      <c r="AC63" s="4"/>
      <c r="AD63" s="4"/>
      <c r="AE63" s="18"/>
      <c r="AF63" s="18"/>
      <c r="AG63" s="4"/>
      <c r="AH63" s="4"/>
      <c r="AI63" s="4"/>
      <c r="AJ63" s="18"/>
      <c r="AK63" s="4"/>
      <c r="AL63" s="4"/>
      <c r="AM63" s="3"/>
      <c r="AN63" s="3"/>
      <c r="AO63" s="3"/>
      <c r="AP63" s="3"/>
      <c r="AQ63" s="28">
        <f t="shared" si="11"/>
        <v>0</v>
      </c>
      <c r="AR63" s="3">
        <f t="shared" si="13"/>
        <v>34</v>
      </c>
      <c r="AS63" s="29">
        <f t="shared" si="8"/>
        <v>0</v>
      </c>
    </row>
    <row r="64" spans="1:45" x14ac:dyDescent="0.2">
      <c r="A64" s="112"/>
      <c r="B64" s="95" t="s">
        <v>57</v>
      </c>
      <c r="C64" s="27" t="s">
        <v>58</v>
      </c>
      <c r="D64" s="31"/>
      <c r="E64" s="18"/>
      <c r="F64" s="4"/>
      <c r="G64" s="4"/>
      <c r="I64" s="4"/>
      <c r="J64" s="4"/>
      <c r="K64" s="4"/>
      <c r="L64" s="4"/>
      <c r="M64" s="18"/>
      <c r="N64" s="4"/>
      <c r="O64" s="4"/>
      <c r="P64" s="4"/>
      <c r="Q64" s="18"/>
      <c r="R64" s="4"/>
      <c r="S64" s="4"/>
      <c r="T64" s="4"/>
      <c r="U64" s="18"/>
      <c r="V64" s="4"/>
      <c r="W64" s="4"/>
      <c r="X64" s="18"/>
      <c r="Y64" s="4"/>
      <c r="Z64" s="4"/>
      <c r="AA64" s="4"/>
      <c r="AB64" s="3"/>
      <c r="AC64" s="3"/>
      <c r="AD64" s="3"/>
      <c r="AE64" s="18"/>
      <c r="AF64" s="18"/>
      <c r="AG64" s="4"/>
      <c r="AH64" s="4"/>
      <c r="AI64" s="4"/>
      <c r="AJ64" s="18"/>
      <c r="AK64" s="4"/>
      <c r="AL64" s="4"/>
      <c r="AM64" s="3"/>
      <c r="AN64" s="3"/>
      <c r="AO64" s="3"/>
      <c r="AP64" s="3"/>
      <c r="AQ64" s="28">
        <f t="shared" si="11"/>
        <v>0</v>
      </c>
      <c r="AR64" s="3">
        <f>34*2</f>
        <v>68</v>
      </c>
      <c r="AS64" s="29">
        <f t="shared" si="8"/>
        <v>0</v>
      </c>
    </row>
    <row r="65" spans="1:45" ht="12.75" customHeight="1" x14ac:dyDescent="0.2">
      <c r="A65" s="112"/>
      <c r="B65" s="95"/>
      <c r="C65" s="27" t="s">
        <v>59</v>
      </c>
      <c r="D65" s="31"/>
      <c r="E65" s="18"/>
      <c r="F65" s="4"/>
      <c r="G65" s="4"/>
      <c r="H65" s="4"/>
      <c r="I65" s="18"/>
      <c r="J65" s="4"/>
      <c r="K65" s="4"/>
      <c r="L65" s="4"/>
      <c r="M65" s="18"/>
      <c r="N65" s="4"/>
      <c r="O65" s="4"/>
      <c r="P65" s="4"/>
      <c r="Q65" s="18"/>
      <c r="R65" s="4"/>
      <c r="S65" s="4"/>
      <c r="T65" s="4"/>
      <c r="U65" s="18"/>
      <c r="V65" s="4"/>
      <c r="W65" s="4"/>
      <c r="X65" s="18"/>
      <c r="Y65" s="4"/>
      <c r="Z65" s="4"/>
      <c r="AA65" s="4"/>
      <c r="AB65" s="4"/>
      <c r="AC65" s="4"/>
      <c r="AD65" s="18"/>
      <c r="AE65" s="18"/>
      <c r="AF65" s="18"/>
      <c r="AG65" s="18"/>
      <c r="AH65" s="3"/>
      <c r="AI65" s="3"/>
      <c r="AJ65" s="3"/>
      <c r="AK65" s="4"/>
      <c r="AL65" s="4"/>
      <c r="AM65" s="3"/>
      <c r="AN65" s="3"/>
      <c r="AO65" s="3"/>
      <c r="AP65" s="3"/>
      <c r="AQ65" s="28">
        <f t="shared" si="11"/>
        <v>0</v>
      </c>
      <c r="AR65" s="3">
        <f t="shared" ref="AR65:AR66" si="14">34*2</f>
        <v>68</v>
      </c>
      <c r="AS65" s="29">
        <f t="shared" si="8"/>
        <v>0</v>
      </c>
    </row>
    <row r="66" spans="1:45" x14ac:dyDescent="0.2">
      <c r="A66" s="112"/>
      <c r="B66" s="95"/>
      <c r="C66" s="27" t="s">
        <v>60</v>
      </c>
      <c r="D66" s="31"/>
      <c r="E66" s="18"/>
      <c r="F66" s="4"/>
      <c r="G66" s="4"/>
      <c r="H66" s="4"/>
      <c r="I66" s="18"/>
      <c r="J66" s="4"/>
      <c r="K66" s="4"/>
      <c r="L66" s="4"/>
      <c r="M66" s="18"/>
      <c r="N66" s="4"/>
      <c r="O66" s="4"/>
      <c r="P66" s="4"/>
      <c r="Q66" s="18"/>
      <c r="R66" s="4"/>
      <c r="S66" s="4"/>
      <c r="T66" s="4"/>
      <c r="U66" s="18"/>
      <c r="V66" s="4"/>
      <c r="W66" s="4"/>
      <c r="X66" s="18"/>
      <c r="Y66" s="4"/>
      <c r="Z66" s="4"/>
      <c r="AA66" s="4"/>
      <c r="AB66" s="4"/>
      <c r="AC66" s="4"/>
      <c r="AD66" s="18"/>
      <c r="AE66" s="18"/>
      <c r="AF66" s="18"/>
      <c r="AG66" s="18"/>
      <c r="AH66" s="3"/>
      <c r="AI66" s="3"/>
      <c r="AJ66" s="3"/>
      <c r="AK66" s="4"/>
      <c r="AL66" s="4"/>
      <c r="AM66" s="3"/>
      <c r="AN66" s="3"/>
      <c r="AO66" s="3"/>
      <c r="AP66" s="3"/>
      <c r="AQ66" s="28">
        <f t="shared" si="11"/>
        <v>0</v>
      </c>
      <c r="AR66" s="3">
        <f t="shared" si="14"/>
        <v>68</v>
      </c>
      <c r="AS66" s="29">
        <f t="shared" si="8"/>
        <v>0</v>
      </c>
    </row>
    <row r="67" spans="1:45" ht="27" customHeight="1" x14ac:dyDescent="0.2">
      <c r="A67" s="45"/>
      <c r="B67" s="46"/>
      <c r="C67" s="46"/>
      <c r="D67" s="46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5"/>
      <c r="AN67" s="45"/>
      <c r="AO67" s="45"/>
      <c r="AP67" s="45"/>
      <c r="AQ67" s="45"/>
      <c r="AR67" s="45"/>
      <c r="AS67" s="45"/>
    </row>
    <row r="68" spans="1:45" ht="114" customHeight="1" x14ac:dyDescent="0.2">
      <c r="A68" s="104" t="s">
        <v>23</v>
      </c>
      <c r="B68" s="104"/>
      <c r="C68" s="104"/>
      <c r="D68" s="104"/>
      <c r="E68" s="101" t="s">
        <v>40</v>
      </c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3"/>
      <c r="AQ68" s="125" t="s">
        <v>20</v>
      </c>
      <c r="AR68" s="125" t="s">
        <v>22</v>
      </c>
      <c r="AS68" s="139" t="s">
        <v>21</v>
      </c>
    </row>
    <row r="69" spans="1:45" s="2" customFormat="1" x14ac:dyDescent="0.2">
      <c r="A69" s="113" t="s">
        <v>0</v>
      </c>
      <c r="B69" s="114"/>
      <c r="C69" s="96" t="s">
        <v>51</v>
      </c>
      <c r="D69" s="15" t="s">
        <v>18</v>
      </c>
      <c r="E69" s="95" t="s">
        <v>1</v>
      </c>
      <c r="F69" s="95"/>
      <c r="G69" s="95"/>
      <c r="H69" s="95"/>
      <c r="I69" s="95" t="s">
        <v>2</v>
      </c>
      <c r="J69" s="95"/>
      <c r="K69" s="95"/>
      <c r="L69" s="95"/>
      <c r="M69" s="95" t="s">
        <v>3</v>
      </c>
      <c r="N69" s="95"/>
      <c r="O69" s="95"/>
      <c r="P69" s="95"/>
      <c r="Q69" s="95" t="s">
        <v>4</v>
      </c>
      <c r="R69" s="95"/>
      <c r="S69" s="95"/>
      <c r="T69" s="95"/>
      <c r="U69" s="95" t="s">
        <v>5</v>
      </c>
      <c r="V69" s="95"/>
      <c r="W69" s="95"/>
      <c r="X69" s="95" t="s">
        <v>6</v>
      </c>
      <c r="Y69" s="95"/>
      <c r="Z69" s="95"/>
      <c r="AA69" s="95"/>
      <c r="AB69" s="95" t="s">
        <v>7</v>
      </c>
      <c r="AC69" s="95"/>
      <c r="AD69" s="95"/>
      <c r="AE69" s="95" t="s">
        <v>8</v>
      </c>
      <c r="AF69" s="95"/>
      <c r="AG69" s="95"/>
      <c r="AH69" s="95"/>
      <c r="AI69" s="95"/>
      <c r="AJ69" s="95" t="s">
        <v>9</v>
      </c>
      <c r="AK69" s="95"/>
      <c r="AL69" s="95"/>
      <c r="AM69" s="95" t="s">
        <v>10</v>
      </c>
      <c r="AN69" s="95"/>
      <c r="AO69" s="95"/>
      <c r="AP69" s="95"/>
      <c r="AQ69" s="125"/>
      <c r="AR69" s="125"/>
      <c r="AS69" s="139"/>
    </row>
    <row r="70" spans="1:45" s="2" customFormat="1" ht="16.5" customHeight="1" x14ac:dyDescent="0.2">
      <c r="A70" s="115"/>
      <c r="B70" s="116"/>
      <c r="C70" s="98"/>
      <c r="D70" s="15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25"/>
      <c r="AR70" s="125"/>
      <c r="AS70" s="139"/>
    </row>
    <row r="71" spans="1:45" s="6" customFormat="1" ht="11.25" customHeight="1" x14ac:dyDescent="0.2">
      <c r="A71" s="111" t="s">
        <v>25</v>
      </c>
      <c r="B71" s="96" t="s">
        <v>13</v>
      </c>
      <c r="C71" s="27" t="s">
        <v>61</v>
      </c>
      <c r="D71" s="31"/>
      <c r="E71" s="18"/>
      <c r="F71" s="70" t="s">
        <v>126</v>
      </c>
      <c r="G71" s="3"/>
      <c r="H71" s="3"/>
      <c r="I71" s="3"/>
      <c r="J71" s="3"/>
      <c r="K71" s="3"/>
      <c r="L71" s="70" t="s">
        <v>125</v>
      </c>
      <c r="M71" s="3"/>
      <c r="N71" s="3"/>
      <c r="O71" s="3"/>
      <c r="P71" s="3"/>
      <c r="Q71" s="18"/>
      <c r="R71" s="18"/>
      <c r="S71" s="71" t="s">
        <v>125</v>
      </c>
      <c r="T71" s="18"/>
      <c r="U71" s="18"/>
      <c r="V71" s="18"/>
      <c r="W71" s="18"/>
      <c r="X71" s="18"/>
      <c r="Y71" s="18"/>
      <c r="Z71" s="18"/>
      <c r="AA71" s="18"/>
      <c r="AB71" s="71" t="s">
        <v>125</v>
      </c>
      <c r="AC71" s="18"/>
      <c r="AD71" s="18"/>
      <c r="AE71" s="18"/>
      <c r="AF71" s="18"/>
      <c r="AG71" s="18"/>
      <c r="AH71" s="18"/>
      <c r="AI71" s="18"/>
      <c r="AJ71" s="71" t="s">
        <v>125</v>
      </c>
      <c r="AK71" s="18"/>
      <c r="AL71" s="18"/>
      <c r="AM71" s="3"/>
      <c r="AN71" s="3"/>
      <c r="AO71" s="3"/>
      <c r="AP71" s="3"/>
      <c r="AQ71" s="28">
        <f>COUNTA(E71:AP71)</f>
        <v>5</v>
      </c>
      <c r="AR71" s="3">
        <f>34*5</f>
        <v>170</v>
      </c>
      <c r="AS71" s="29">
        <f>AQ71/AR71</f>
        <v>2.9411764705882353E-2</v>
      </c>
    </row>
    <row r="72" spans="1:45" s="6" customFormat="1" ht="15" customHeight="1" x14ac:dyDescent="0.2">
      <c r="A72" s="112"/>
      <c r="B72" s="97"/>
      <c r="C72" s="27" t="s">
        <v>62</v>
      </c>
      <c r="D72" s="31"/>
      <c r="E72" s="18"/>
      <c r="F72" s="70" t="s">
        <v>126</v>
      </c>
      <c r="G72" s="3"/>
      <c r="H72" s="3"/>
      <c r="I72" s="3"/>
      <c r="J72" s="3"/>
      <c r="K72" s="3"/>
      <c r="L72" s="70" t="s">
        <v>125</v>
      </c>
      <c r="M72" s="3"/>
      <c r="N72" s="3"/>
      <c r="O72" s="3"/>
      <c r="P72" s="3"/>
      <c r="Q72" s="18"/>
      <c r="R72" s="18"/>
      <c r="S72" s="71" t="s">
        <v>125</v>
      </c>
      <c r="T72" s="18"/>
      <c r="U72" s="18"/>
      <c r="V72" s="18"/>
      <c r="W72" s="18"/>
      <c r="X72" s="18"/>
      <c r="Y72" s="18"/>
      <c r="Z72" s="18"/>
      <c r="AA72" s="18"/>
      <c r="AB72" s="71" t="s">
        <v>125</v>
      </c>
      <c r="AC72" s="18"/>
      <c r="AD72" s="18"/>
      <c r="AE72" s="18"/>
      <c r="AF72" s="18"/>
      <c r="AG72" s="18"/>
      <c r="AH72" s="18"/>
      <c r="AI72" s="18"/>
      <c r="AJ72" s="71" t="s">
        <v>125</v>
      </c>
      <c r="AK72" s="18"/>
      <c r="AL72" s="18"/>
      <c r="AM72" s="3"/>
      <c r="AN72" s="3"/>
      <c r="AO72" s="3"/>
      <c r="AP72" s="3"/>
      <c r="AQ72" s="28">
        <f>COUNTA(E72:AP72)</f>
        <v>5</v>
      </c>
      <c r="AR72" s="3">
        <f t="shared" ref="AR72:AR73" si="15">34*5</f>
        <v>170</v>
      </c>
      <c r="AS72" s="29">
        <f t="shared" ref="AS72:AS97" si="16">AQ72/AR72</f>
        <v>2.9411764705882353E-2</v>
      </c>
    </row>
    <row r="73" spans="1:45" s="6" customFormat="1" ht="12.75" customHeight="1" x14ac:dyDescent="0.2">
      <c r="A73" s="112"/>
      <c r="B73" s="98"/>
      <c r="C73" s="27" t="s">
        <v>63</v>
      </c>
      <c r="D73" s="31"/>
      <c r="E73" s="1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18"/>
      <c r="R73" s="4"/>
      <c r="S73" s="4"/>
      <c r="T73" s="4"/>
      <c r="U73" s="18"/>
      <c r="V73" s="4"/>
      <c r="W73" s="4"/>
      <c r="X73" s="18"/>
      <c r="Y73" s="4"/>
      <c r="Z73" s="4"/>
      <c r="AA73" s="4"/>
      <c r="AB73" s="18"/>
      <c r="AC73" s="4"/>
      <c r="AD73" s="4"/>
      <c r="AE73" s="18"/>
      <c r="AF73" s="18"/>
      <c r="AG73" s="4"/>
      <c r="AH73" s="4"/>
      <c r="AI73" s="4"/>
      <c r="AJ73" s="18"/>
      <c r="AK73" s="4"/>
      <c r="AL73" s="4"/>
      <c r="AM73" s="3"/>
      <c r="AN73" s="3"/>
      <c r="AO73" s="3"/>
      <c r="AP73" s="3"/>
      <c r="AQ73" s="28">
        <f t="shared" ref="AQ73:AQ75" si="17">COUNTA(E73:AP73)</f>
        <v>0</v>
      </c>
      <c r="AR73" s="3">
        <f t="shared" si="15"/>
        <v>170</v>
      </c>
      <c r="AS73" s="29">
        <f t="shared" si="16"/>
        <v>0</v>
      </c>
    </row>
    <row r="74" spans="1:45" s="6" customFormat="1" ht="15" customHeight="1" x14ac:dyDescent="0.2">
      <c r="A74" s="112"/>
      <c r="B74" s="96" t="s">
        <v>11</v>
      </c>
      <c r="C74" s="27" t="s">
        <v>61</v>
      </c>
      <c r="D74" s="31"/>
      <c r="E74" s="18"/>
      <c r="F74" s="70" t="s">
        <v>126</v>
      </c>
      <c r="G74" s="3"/>
      <c r="H74" s="3"/>
      <c r="I74" s="3"/>
      <c r="J74" s="3"/>
      <c r="K74" s="3"/>
      <c r="L74" s="70" t="s">
        <v>125</v>
      </c>
      <c r="M74" s="3"/>
      <c r="N74" s="3"/>
      <c r="O74" s="3"/>
      <c r="P74" s="3"/>
      <c r="Q74" s="18"/>
      <c r="R74" s="4"/>
      <c r="S74" s="69" t="s">
        <v>125</v>
      </c>
      <c r="T74" s="4"/>
      <c r="U74" s="18"/>
      <c r="V74" s="4"/>
      <c r="W74" s="4"/>
      <c r="X74" s="18"/>
      <c r="Y74" s="4"/>
      <c r="Z74" s="4"/>
      <c r="AA74" s="4"/>
      <c r="AB74" s="71" t="s">
        <v>125</v>
      </c>
      <c r="AC74" s="4"/>
      <c r="AD74" s="4"/>
      <c r="AE74" s="18"/>
      <c r="AF74" s="18"/>
      <c r="AG74" s="4"/>
      <c r="AH74" s="4"/>
      <c r="AI74" s="4"/>
      <c r="AJ74" s="71" t="s">
        <v>125</v>
      </c>
      <c r="AK74" s="4"/>
      <c r="AL74" s="4"/>
      <c r="AM74" s="3"/>
      <c r="AN74" s="3"/>
      <c r="AO74" s="3"/>
      <c r="AP74" s="3"/>
      <c r="AQ74" s="28">
        <f t="shared" si="17"/>
        <v>5</v>
      </c>
      <c r="AR74" s="3">
        <f>34*4</f>
        <v>136</v>
      </c>
      <c r="AS74" s="29">
        <f t="shared" si="16"/>
        <v>3.6764705882352942E-2</v>
      </c>
    </row>
    <row r="75" spans="1:45" s="6" customFormat="1" ht="15" customHeight="1" x14ac:dyDescent="0.2">
      <c r="A75" s="112"/>
      <c r="B75" s="97"/>
      <c r="C75" s="27" t="s">
        <v>62</v>
      </c>
      <c r="D75" s="31"/>
      <c r="E75" s="18"/>
      <c r="F75" s="70" t="s">
        <v>126</v>
      </c>
      <c r="G75" s="3"/>
      <c r="H75" s="3"/>
      <c r="I75" s="3"/>
      <c r="J75" s="3"/>
      <c r="K75" s="3"/>
      <c r="L75" s="70" t="s">
        <v>125</v>
      </c>
      <c r="M75" s="3"/>
      <c r="N75" s="3"/>
      <c r="O75" s="3"/>
      <c r="P75" s="3"/>
      <c r="Q75" s="18"/>
      <c r="R75" s="4"/>
      <c r="S75" s="69" t="s">
        <v>125</v>
      </c>
      <c r="T75" s="4"/>
      <c r="U75" s="18"/>
      <c r="V75" s="4"/>
      <c r="W75" s="4"/>
      <c r="X75" s="18"/>
      <c r="Y75" s="4"/>
      <c r="Z75" s="4"/>
      <c r="AA75" s="4"/>
      <c r="AB75" s="71" t="s">
        <v>125</v>
      </c>
      <c r="AC75" s="4"/>
      <c r="AD75" s="4"/>
      <c r="AE75" s="18"/>
      <c r="AF75" s="18"/>
      <c r="AG75" s="4"/>
      <c r="AH75" s="4"/>
      <c r="AI75" s="4"/>
      <c r="AJ75" s="71" t="s">
        <v>125</v>
      </c>
      <c r="AK75" s="4"/>
      <c r="AL75" s="4"/>
      <c r="AM75" s="3"/>
      <c r="AN75" s="3"/>
      <c r="AO75" s="3"/>
      <c r="AP75" s="3"/>
      <c r="AQ75" s="28">
        <f t="shared" si="17"/>
        <v>5</v>
      </c>
      <c r="AR75" s="3">
        <f t="shared" ref="AR75:AR79" si="18">34*4</f>
        <v>136</v>
      </c>
      <c r="AS75" s="29">
        <f t="shared" si="16"/>
        <v>3.6764705882352942E-2</v>
      </c>
    </row>
    <row r="76" spans="1:45" s="6" customFormat="1" ht="15" customHeight="1" x14ac:dyDescent="0.2">
      <c r="A76" s="112"/>
      <c r="B76" s="98"/>
      <c r="C76" s="27" t="s">
        <v>63</v>
      </c>
      <c r="D76" s="31"/>
      <c r="E76" s="18"/>
      <c r="F76" s="18"/>
      <c r="G76" s="4"/>
      <c r="H76" s="18"/>
      <c r="I76" s="18"/>
      <c r="J76" s="1"/>
      <c r="K76" s="18"/>
      <c r="L76" s="18"/>
      <c r="M76" s="18"/>
      <c r="N76" s="18"/>
      <c r="O76" s="18"/>
      <c r="P76" s="18"/>
      <c r="Q76" s="18"/>
      <c r="R76" s="4"/>
      <c r="S76" s="4"/>
      <c r="T76" s="4"/>
      <c r="U76" s="18"/>
      <c r="V76" s="4"/>
      <c r="W76" s="4"/>
      <c r="X76" s="18"/>
      <c r="Y76" s="4"/>
      <c r="Z76" s="4"/>
      <c r="AA76" s="4"/>
      <c r="AB76" s="4"/>
      <c r="AC76" s="4"/>
      <c r="AD76" s="18"/>
      <c r="AE76" s="18"/>
      <c r="AF76" s="18"/>
      <c r="AG76" s="18"/>
      <c r="AH76" s="3"/>
      <c r="AI76" s="3"/>
      <c r="AJ76" s="3"/>
      <c r="AK76" s="4"/>
      <c r="AL76" s="4"/>
      <c r="AM76" s="3"/>
      <c r="AN76" s="3"/>
      <c r="AO76" s="3"/>
      <c r="AP76" s="3"/>
      <c r="AQ76" s="28">
        <f>COUNTA(E76:AP76)</f>
        <v>0</v>
      </c>
      <c r="AR76" s="3">
        <f t="shared" si="18"/>
        <v>136</v>
      </c>
      <c r="AS76" s="29">
        <f t="shared" si="16"/>
        <v>0</v>
      </c>
    </row>
    <row r="77" spans="1:45" s="6" customFormat="1" x14ac:dyDescent="0.2">
      <c r="A77" s="112"/>
      <c r="B77" s="96" t="s">
        <v>16</v>
      </c>
      <c r="C77" s="27" t="s">
        <v>61</v>
      </c>
      <c r="D77" s="31"/>
      <c r="E77" s="18"/>
      <c r="F77" s="18"/>
      <c r="G77" s="18"/>
      <c r="H77" s="4"/>
      <c r="I77" s="1"/>
      <c r="J77" s="18"/>
      <c r="K77" s="18"/>
      <c r="L77" s="18"/>
      <c r="M77" s="18"/>
      <c r="N77" s="18"/>
      <c r="O77" s="18"/>
      <c r="P77" s="18"/>
      <c r="Q77" s="18"/>
      <c r="R77" s="4"/>
      <c r="S77" s="4"/>
      <c r="T77" s="69" t="s">
        <v>126</v>
      </c>
      <c r="U77" s="18"/>
      <c r="V77" s="4"/>
      <c r="W77" s="4"/>
      <c r="X77" s="18"/>
      <c r="Y77" s="4"/>
      <c r="Z77" s="4"/>
      <c r="AA77" s="4"/>
      <c r="AB77" s="4"/>
      <c r="AC77" s="4"/>
      <c r="AD77" s="18"/>
      <c r="AE77" s="18"/>
      <c r="AF77" s="18"/>
      <c r="AG77" s="18"/>
      <c r="AH77" s="3"/>
      <c r="AI77" s="70" t="s">
        <v>126</v>
      </c>
      <c r="AJ77" s="3"/>
      <c r="AK77" s="4"/>
      <c r="AL77" s="4"/>
      <c r="AM77" s="3"/>
      <c r="AN77" s="3"/>
      <c r="AO77" s="3"/>
      <c r="AP77" s="3"/>
      <c r="AQ77" s="28">
        <f>COUNTA(E77:AP77)</f>
        <v>2</v>
      </c>
      <c r="AR77" s="3">
        <f t="shared" si="18"/>
        <v>136</v>
      </c>
      <c r="AS77" s="29">
        <f t="shared" si="16"/>
        <v>1.4705882352941176E-2</v>
      </c>
    </row>
    <row r="78" spans="1:45" ht="12.75" customHeight="1" x14ac:dyDescent="0.2">
      <c r="A78" s="112"/>
      <c r="B78" s="97"/>
      <c r="C78" s="27" t="s">
        <v>62</v>
      </c>
      <c r="D78" s="31"/>
      <c r="E78" s="18"/>
      <c r="F78" s="4"/>
      <c r="G78" s="4"/>
      <c r="I78" s="18"/>
      <c r="J78" s="4"/>
      <c r="K78" s="4"/>
      <c r="L78" s="4"/>
      <c r="M78" s="18"/>
      <c r="N78" s="4"/>
      <c r="O78" s="4"/>
      <c r="P78" s="4"/>
      <c r="Q78" s="18"/>
      <c r="R78" s="4"/>
      <c r="S78" s="4"/>
      <c r="T78" s="69" t="s">
        <v>126</v>
      </c>
      <c r="U78" s="18"/>
      <c r="V78" s="4"/>
      <c r="W78" s="4"/>
      <c r="X78" s="18"/>
      <c r="Y78" s="4"/>
      <c r="Z78" s="4"/>
      <c r="AA78" s="4"/>
      <c r="AB78" s="4"/>
      <c r="AC78" s="4"/>
      <c r="AD78" s="18"/>
      <c r="AE78" s="18"/>
      <c r="AF78" s="18"/>
      <c r="AG78" s="18"/>
      <c r="AH78" s="3"/>
      <c r="AI78" s="69" t="s">
        <v>126</v>
      </c>
      <c r="AJ78" s="3"/>
      <c r="AK78" s="4"/>
      <c r="AL78" s="4"/>
      <c r="AM78" s="3"/>
      <c r="AN78" s="3"/>
      <c r="AO78" s="3"/>
      <c r="AP78" s="3"/>
      <c r="AQ78" s="28">
        <f t="shared" ref="AQ78:AQ97" si="19">COUNTA(E78:AP78)</f>
        <v>2</v>
      </c>
      <c r="AR78" s="3">
        <f t="shared" si="18"/>
        <v>136</v>
      </c>
      <c r="AS78" s="29">
        <f t="shared" si="16"/>
        <v>1.4705882352941176E-2</v>
      </c>
    </row>
    <row r="79" spans="1:45" ht="12.75" customHeight="1" x14ac:dyDescent="0.2">
      <c r="A79" s="112"/>
      <c r="B79" s="98"/>
      <c r="C79" s="27" t="s">
        <v>63</v>
      </c>
      <c r="D79" s="31"/>
      <c r="E79" s="18"/>
      <c r="F79" s="4"/>
      <c r="H79" s="4"/>
      <c r="I79" s="18"/>
      <c r="J79" s="4"/>
      <c r="K79" s="4"/>
      <c r="L79" s="4"/>
      <c r="M79" s="18"/>
      <c r="N79" s="4"/>
      <c r="O79" s="4"/>
      <c r="P79" s="4"/>
      <c r="Q79" s="18"/>
      <c r="R79" s="4"/>
      <c r="S79" s="4"/>
      <c r="T79" s="4"/>
      <c r="U79" s="18"/>
      <c r="V79" s="4"/>
      <c r="W79" s="4"/>
      <c r="X79" s="18"/>
      <c r="Y79" s="4"/>
      <c r="Z79" s="4"/>
      <c r="AA79" s="4"/>
      <c r="AB79" s="4"/>
      <c r="AC79" s="4"/>
      <c r="AD79" s="18"/>
      <c r="AE79" s="18"/>
      <c r="AF79" s="18"/>
      <c r="AG79" s="18"/>
      <c r="AH79" s="3"/>
      <c r="AI79" s="3"/>
      <c r="AJ79" s="3"/>
      <c r="AK79" s="4"/>
      <c r="AL79" s="4"/>
      <c r="AM79" s="3"/>
      <c r="AN79" s="3"/>
      <c r="AO79" s="3"/>
      <c r="AP79" s="3"/>
      <c r="AQ79" s="28">
        <f t="shared" si="19"/>
        <v>0</v>
      </c>
      <c r="AR79" s="3">
        <f t="shared" si="18"/>
        <v>136</v>
      </c>
      <c r="AS79" s="29">
        <f t="shared" si="16"/>
        <v>0</v>
      </c>
    </row>
    <row r="80" spans="1:45" ht="12.75" customHeight="1" x14ac:dyDescent="0.2">
      <c r="A80" s="112"/>
      <c r="B80" s="96" t="s">
        <v>17</v>
      </c>
      <c r="C80" s="27" t="s">
        <v>61</v>
      </c>
      <c r="D80" s="31"/>
      <c r="E80" s="18"/>
      <c r="F80" s="4"/>
      <c r="G80" s="70" t="s">
        <v>126</v>
      </c>
      <c r="H80" s="4"/>
      <c r="I80" s="18"/>
      <c r="J80" s="4"/>
      <c r="K80" s="4"/>
      <c r="L80" s="4"/>
      <c r="M80" s="18"/>
      <c r="N80" s="4"/>
      <c r="O80" s="4"/>
      <c r="P80" s="4"/>
      <c r="Q80" s="4"/>
      <c r="R80" s="4"/>
      <c r="S80" s="4"/>
      <c r="T80" s="70" t="s">
        <v>126</v>
      </c>
      <c r="U80" s="18"/>
      <c r="V80" s="4"/>
      <c r="W80" s="4"/>
      <c r="X80" s="18"/>
      <c r="Y80" s="4"/>
      <c r="Z80" s="4"/>
      <c r="AA80" s="70" t="s">
        <v>126</v>
      </c>
      <c r="AB80" s="4"/>
      <c r="AC80" s="4"/>
      <c r="AD80" s="4"/>
      <c r="AE80" s="18"/>
      <c r="AF80" s="18"/>
      <c r="AG80" s="3"/>
      <c r="AH80" s="3"/>
      <c r="AI80" s="70" t="s">
        <v>126</v>
      </c>
      <c r="AJ80" s="3"/>
      <c r="AK80" s="4"/>
      <c r="AL80" s="4"/>
      <c r="AM80" s="3"/>
      <c r="AN80" s="3"/>
      <c r="AO80" s="3"/>
      <c r="AP80" s="3"/>
      <c r="AQ80" s="28">
        <f t="shared" si="19"/>
        <v>4</v>
      </c>
      <c r="AR80" s="3">
        <f>34*2</f>
        <v>68</v>
      </c>
      <c r="AS80" s="29">
        <f t="shared" si="16"/>
        <v>5.8823529411764705E-2</v>
      </c>
    </row>
    <row r="81" spans="1:45" ht="12.75" customHeight="1" x14ac:dyDescent="0.2">
      <c r="A81" s="112"/>
      <c r="B81" s="97"/>
      <c r="C81" s="27" t="s">
        <v>62</v>
      </c>
      <c r="D81" s="31"/>
      <c r="E81" s="18"/>
      <c r="F81" s="4"/>
      <c r="G81" s="69" t="s">
        <v>126</v>
      </c>
      <c r="H81" s="4"/>
      <c r="I81" s="18"/>
      <c r="J81" s="4"/>
      <c r="K81" s="4"/>
      <c r="L81" s="4"/>
      <c r="M81" s="18"/>
      <c r="N81" s="4"/>
      <c r="O81" s="4"/>
      <c r="P81" s="4"/>
      <c r="Q81" s="18"/>
      <c r="R81" s="4"/>
      <c r="S81" s="4"/>
      <c r="T81" s="69" t="s">
        <v>126</v>
      </c>
      <c r="U81" s="18"/>
      <c r="V81" s="4"/>
      <c r="W81" s="4"/>
      <c r="X81" s="18"/>
      <c r="Y81" s="4"/>
      <c r="Z81" s="4"/>
      <c r="AA81" s="69" t="s">
        <v>126</v>
      </c>
      <c r="AB81" s="18"/>
      <c r="AC81" s="4"/>
      <c r="AD81" s="3"/>
      <c r="AE81" s="18"/>
      <c r="AF81" s="18"/>
      <c r="AG81" s="4"/>
      <c r="AH81" s="4"/>
      <c r="AI81" s="70" t="s">
        <v>126</v>
      </c>
      <c r="AJ81" s="18"/>
      <c r="AK81" s="4"/>
      <c r="AL81" s="4"/>
      <c r="AM81" s="3"/>
      <c r="AN81" s="3"/>
      <c r="AO81" s="3"/>
      <c r="AP81" s="3"/>
      <c r="AQ81" s="28">
        <f t="shared" si="19"/>
        <v>4</v>
      </c>
      <c r="AR81" s="3">
        <f t="shared" ref="AR81:AR85" si="20">34*2</f>
        <v>68</v>
      </c>
      <c r="AS81" s="29">
        <f t="shared" si="16"/>
        <v>5.8823529411764705E-2</v>
      </c>
    </row>
    <row r="82" spans="1:45" ht="12.75" customHeight="1" x14ac:dyDescent="0.2">
      <c r="A82" s="112"/>
      <c r="B82" s="98"/>
      <c r="C82" s="27" t="s">
        <v>63</v>
      </c>
      <c r="D82" s="31"/>
      <c r="E82" s="18"/>
      <c r="F82" s="4"/>
      <c r="G82" s="4"/>
      <c r="H82" s="4"/>
      <c r="I82" s="18"/>
      <c r="J82" s="4"/>
      <c r="K82" s="4"/>
      <c r="L82" s="4"/>
      <c r="M82" s="18"/>
      <c r="N82" s="4"/>
      <c r="O82" s="4"/>
      <c r="P82" s="4"/>
      <c r="Q82" s="18"/>
      <c r="R82" s="4"/>
      <c r="S82" s="4"/>
      <c r="T82" s="4"/>
      <c r="U82" s="18"/>
      <c r="V82" s="4"/>
      <c r="W82" s="4"/>
      <c r="X82" s="18"/>
      <c r="Y82" s="4"/>
      <c r="Z82" s="4"/>
      <c r="AA82" s="4"/>
      <c r="AB82" s="18"/>
      <c r="AC82" s="4"/>
      <c r="AD82" s="3"/>
      <c r="AE82" s="18"/>
      <c r="AF82" s="18"/>
      <c r="AG82" s="4"/>
      <c r="AH82" s="4"/>
      <c r="AI82" s="3"/>
      <c r="AJ82" s="18"/>
      <c r="AK82" s="4"/>
      <c r="AL82" s="4"/>
      <c r="AM82" s="3"/>
      <c r="AN82" s="3"/>
      <c r="AO82" s="3"/>
      <c r="AP82" s="3"/>
      <c r="AQ82" s="28">
        <f t="shared" si="19"/>
        <v>0</v>
      </c>
      <c r="AR82" s="3">
        <f t="shared" si="20"/>
        <v>68</v>
      </c>
      <c r="AS82" s="29">
        <f t="shared" si="16"/>
        <v>0</v>
      </c>
    </row>
    <row r="83" spans="1:45" ht="12.75" customHeight="1" x14ac:dyDescent="0.2">
      <c r="A83" s="112"/>
      <c r="B83" s="126" t="s">
        <v>124</v>
      </c>
      <c r="C83" s="27" t="s">
        <v>61</v>
      </c>
      <c r="D83" s="31"/>
      <c r="E83" s="18"/>
      <c r="F83" s="4"/>
      <c r="G83" s="4"/>
      <c r="H83" s="4"/>
      <c r="I83" s="18"/>
      <c r="J83" s="4"/>
      <c r="K83" s="4"/>
      <c r="L83" s="4"/>
      <c r="M83" s="18"/>
      <c r="N83" s="4"/>
      <c r="O83" s="4"/>
      <c r="P83" s="4"/>
      <c r="Q83" s="18"/>
      <c r="R83" s="70" t="s">
        <v>125</v>
      </c>
      <c r="S83" s="4"/>
      <c r="T83" s="4"/>
      <c r="U83" s="18"/>
      <c r="V83" s="4"/>
      <c r="W83" s="4"/>
      <c r="X83" s="18"/>
      <c r="Y83" s="4"/>
      <c r="Z83" s="4"/>
      <c r="AA83" s="4"/>
      <c r="AB83" s="18"/>
      <c r="AC83" s="4"/>
      <c r="AD83" s="3"/>
      <c r="AE83" s="18"/>
      <c r="AF83" s="18"/>
      <c r="AG83" s="4"/>
      <c r="AH83" s="70" t="s">
        <v>125</v>
      </c>
      <c r="AI83" s="3"/>
      <c r="AJ83" s="18"/>
      <c r="AK83" s="4"/>
      <c r="AL83" s="4"/>
      <c r="AM83" s="3"/>
      <c r="AN83" s="3"/>
      <c r="AO83" s="3"/>
      <c r="AP83" s="3"/>
      <c r="AQ83" s="28">
        <f t="shared" si="19"/>
        <v>2</v>
      </c>
      <c r="AR83" s="3">
        <f t="shared" si="20"/>
        <v>68</v>
      </c>
      <c r="AS83" s="29">
        <f t="shared" si="16"/>
        <v>2.9411764705882353E-2</v>
      </c>
    </row>
    <row r="84" spans="1:45" ht="12.75" customHeight="1" x14ac:dyDescent="0.2">
      <c r="A84" s="112"/>
      <c r="B84" s="127"/>
      <c r="C84" s="27" t="s">
        <v>62</v>
      </c>
      <c r="D84" s="31"/>
      <c r="E84" s="18"/>
      <c r="F84" s="4"/>
      <c r="G84" s="4"/>
      <c r="H84" s="4"/>
      <c r="I84" s="18"/>
      <c r="J84" s="4"/>
      <c r="K84" s="4"/>
      <c r="L84" s="4"/>
      <c r="M84" s="18"/>
      <c r="N84" s="4"/>
      <c r="O84" s="4"/>
      <c r="P84" s="4"/>
      <c r="Q84" s="18"/>
      <c r="R84" s="70" t="s">
        <v>125</v>
      </c>
      <c r="S84" s="4"/>
      <c r="T84" s="4"/>
      <c r="U84" s="18"/>
      <c r="V84" s="4"/>
      <c r="W84" s="4"/>
      <c r="X84" s="18"/>
      <c r="Y84" s="4"/>
      <c r="Z84" s="4"/>
      <c r="AA84" s="4"/>
      <c r="AB84" s="18"/>
      <c r="AC84" s="4"/>
      <c r="AD84" s="3"/>
      <c r="AE84" s="18"/>
      <c r="AF84" s="18"/>
      <c r="AG84" s="4"/>
      <c r="AH84" s="70" t="s">
        <v>125</v>
      </c>
      <c r="AI84" s="3"/>
      <c r="AJ84" s="18"/>
      <c r="AK84" s="4"/>
      <c r="AL84" s="4"/>
      <c r="AM84" s="3"/>
      <c r="AN84" s="3"/>
      <c r="AO84" s="3"/>
      <c r="AP84" s="3"/>
      <c r="AQ84" s="28">
        <f t="shared" si="19"/>
        <v>2</v>
      </c>
      <c r="AR84" s="3">
        <f t="shared" si="20"/>
        <v>68</v>
      </c>
      <c r="AS84" s="29">
        <f t="shared" si="16"/>
        <v>2.9411764705882353E-2</v>
      </c>
    </row>
    <row r="85" spans="1:45" ht="12.75" customHeight="1" x14ac:dyDescent="0.2">
      <c r="A85" s="112"/>
      <c r="B85" s="128"/>
      <c r="C85" s="27" t="s">
        <v>63</v>
      </c>
      <c r="D85" s="31"/>
      <c r="E85" s="18"/>
      <c r="F85" s="4"/>
      <c r="G85" s="4"/>
      <c r="H85" s="4"/>
      <c r="I85" s="18"/>
      <c r="J85" s="4"/>
      <c r="K85" s="4"/>
      <c r="L85" s="4"/>
      <c r="M85" s="18"/>
      <c r="N85" s="4"/>
      <c r="O85" s="4"/>
      <c r="P85" s="4"/>
      <c r="Q85" s="18"/>
      <c r="R85" s="4"/>
      <c r="S85" s="4"/>
      <c r="T85" s="4"/>
      <c r="U85" s="18"/>
      <c r="V85" s="4"/>
      <c r="W85" s="4"/>
      <c r="X85" s="18"/>
      <c r="Y85" s="4"/>
      <c r="Z85" s="4"/>
      <c r="AA85" s="4"/>
      <c r="AB85" s="18"/>
      <c r="AC85" s="4"/>
      <c r="AD85" s="3"/>
      <c r="AE85" s="18"/>
      <c r="AF85" s="18"/>
      <c r="AG85" s="4"/>
      <c r="AH85" s="4"/>
      <c r="AI85" s="3"/>
      <c r="AJ85" s="18"/>
      <c r="AK85" s="4"/>
      <c r="AL85" s="4"/>
      <c r="AM85" s="3"/>
      <c r="AN85" s="3"/>
      <c r="AO85" s="3"/>
      <c r="AP85" s="3"/>
      <c r="AQ85" s="28">
        <f t="shared" si="19"/>
        <v>0</v>
      </c>
      <c r="AR85" s="3">
        <f t="shared" si="20"/>
        <v>68</v>
      </c>
      <c r="AS85" s="29">
        <f t="shared" si="16"/>
        <v>0</v>
      </c>
    </row>
    <row r="86" spans="1:45" ht="12.75" customHeight="1" x14ac:dyDescent="0.2">
      <c r="A86" s="112"/>
      <c r="B86" s="96" t="s">
        <v>42</v>
      </c>
      <c r="C86" s="27" t="s">
        <v>61</v>
      </c>
      <c r="D86" s="31"/>
      <c r="E86" s="18"/>
      <c r="F86" s="4"/>
      <c r="G86" s="4"/>
      <c r="H86" s="4"/>
      <c r="I86" s="18"/>
      <c r="J86" s="4"/>
      <c r="K86" s="4"/>
      <c r="L86" s="4"/>
      <c r="M86" s="18"/>
      <c r="N86" s="4"/>
      <c r="O86" s="4"/>
      <c r="P86" s="4"/>
      <c r="Q86" s="18"/>
      <c r="R86" s="4"/>
      <c r="S86" s="4"/>
      <c r="T86" s="4"/>
      <c r="U86" s="18"/>
      <c r="V86" s="4"/>
      <c r="W86" s="4"/>
      <c r="X86" s="18"/>
      <c r="Y86" s="4"/>
      <c r="Z86" s="4"/>
      <c r="AA86" s="3"/>
      <c r="AB86" s="18"/>
      <c r="AC86" s="4"/>
      <c r="AD86" s="4"/>
      <c r="AE86" s="18"/>
      <c r="AF86" s="18"/>
      <c r="AG86" s="4"/>
      <c r="AH86" s="4"/>
      <c r="AI86" s="4"/>
      <c r="AJ86" s="3"/>
      <c r="AK86" s="4"/>
      <c r="AL86" s="4"/>
      <c r="AM86" s="3"/>
      <c r="AN86" s="3"/>
      <c r="AO86" s="3"/>
      <c r="AP86" s="3"/>
      <c r="AQ86" s="28">
        <f t="shared" si="19"/>
        <v>0</v>
      </c>
      <c r="AR86" s="3">
        <f>34*1</f>
        <v>34</v>
      </c>
      <c r="AS86" s="29">
        <f t="shared" si="16"/>
        <v>0</v>
      </c>
    </row>
    <row r="87" spans="1:45" ht="12.75" customHeight="1" x14ac:dyDescent="0.2">
      <c r="A87" s="112"/>
      <c r="B87" s="97"/>
      <c r="C87" s="16" t="s">
        <v>62</v>
      </c>
      <c r="D87" s="1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3"/>
      <c r="AN87" s="3"/>
      <c r="AO87" s="3"/>
      <c r="AP87" s="3"/>
      <c r="AQ87" s="28">
        <f t="shared" si="19"/>
        <v>0</v>
      </c>
      <c r="AR87" s="3">
        <f t="shared" ref="AR87:AR94" si="21">34*1</f>
        <v>34</v>
      </c>
      <c r="AS87" s="29">
        <f t="shared" si="16"/>
        <v>0</v>
      </c>
    </row>
    <row r="88" spans="1:45" ht="15.75" customHeight="1" x14ac:dyDescent="0.2">
      <c r="A88" s="112"/>
      <c r="B88" s="98"/>
      <c r="C88" s="16" t="s">
        <v>63</v>
      </c>
      <c r="D88" s="32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28">
        <f t="shared" si="19"/>
        <v>0</v>
      </c>
      <c r="AR88" s="3">
        <f t="shared" si="21"/>
        <v>34</v>
      </c>
      <c r="AS88" s="29">
        <f t="shared" si="16"/>
        <v>0</v>
      </c>
    </row>
    <row r="89" spans="1:45" ht="12.75" customHeight="1" x14ac:dyDescent="0.2">
      <c r="A89" s="112"/>
      <c r="B89" s="96" t="s">
        <v>43</v>
      </c>
      <c r="C89" s="27" t="s">
        <v>61</v>
      </c>
      <c r="D89" s="30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28">
        <f t="shared" si="19"/>
        <v>0</v>
      </c>
      <c r="AR89" s="3">
        <f t="shared" si="21"/>
        <v>34</v>
      </c>
      <c r="AS89" s="29">
        <f t="shared" si="16"/>
        <v>0</v>
      </c>
    </row>
    <row r="90" spans="1:45" ht="14.25" customHeight="1" x14ac:dyDescent="0.2">
      <c r="A90" s="112"/>
      <c r="B90" s="97"/>
      <c r="C90" s="27" t="s">
        <v>62</v>
      </c>
      <c r="D90" s="3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28">
        <f t="shared" si="19"/>
        <v>0</v>
      </c>
      <c r="AR90" s="3">
        <f t="shared" si="21"/>
        <v>34</v>
      </c>
      <c r="AS90" s="29">
        <f t="shared" si="16"/>
        <v>0</v>
      </c>
    </row>
    <row r="91" spans="1:45" s="2" customFormat="1" ht="11.25" customHeight="1" x14ac:dyDescent="0.2">
      <c r="A91" s="112"/>
      <c r="B91" s="98"/>
      <c r="C91" s="27" t="s">
        <v>63</v>
      </c>
      <c r="D91" s="31"/>
      <c r="E91" s="18"/>
      <c r="F91" s="18"/>
      <c r="G91" s="4"/>
      <c r="H91" s="18"/>
      <c r="I91" s="18"/>
      <c r="J91" s="1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3"/>
      <c r="AN91" s="3"/>
      <c r="AO91" s="3"/>
      <c r="AP91" s="3"/>
      <c r="AQ91" s="28">
        <f t="shared" si="19"/>
        <v>0</v>
      </c>
      <c r="AR91" s="3">
        <f t="shared" si="21"/>
        <v>34</v>
      </c>
      <c r="AS91" s="29">
        <f t="shared" si="16"/>
        <v>0</v>
      </c>
    </row>
    <row r="92" spans="1:45" s="2" customFormat="1" ht="15" customHeight="1" x14ac:dyDescent="0.2">
      <c r="A92" s="112"/>
      <c r="B92" s="96" t="s">
        <v>44</v>
      </c>
      <c r="C92" s="27" t="s">
        <v>61</v>
      </c>
      <c r="D92" s="31"/>
      <c r="E92" s="18"/>
      <c r="F92" s="18"/>
      <c r="G92" s="18"/>
      <c r="H92" s="4"/>
      <c r="I92" s="1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3"/>
      <c r="AN92" s="3"/>
      <c r="AO92" s="3"/>
      <c r="AP92" s="3"/>
      <c r="AQ92" s="28">
        <f t="shared" si="19"/>
        <v>0</v>
      </c>
      <c r="AR92" s="3">
        <f t="shared" si="21"/>
        <v>34</v>
      </c>
      <c r="AS92" s="29">
        <f t="shared" si="16"/>
        <v>0</v>
      </c>
    </row>
    <row r="93" spans="1:45" s="6" customFormat="1" ht="13.5" customHeight="1" x14ac:dyDescent="0.2">
      <c r="A93" s="112"/>
      <c r="B93" s="97"/>
      <c r="C93" s="27" t="s">
        <v>62</v>
      </c>
      <c r="D93" s="31"/>
      <c r="E93" s="18"/>
      <c r="F93" s="4"/>
      <c r="G93" s="4"/>
      <c r="H93" s="1"/>
      <c r="I93" s="18"/>
      <c r="J93" s="4"/>
      <c r="K93" s="4"/>
      <c r="L93" s="4"/>
      <c r="M93" s="18"/>
      <c r="N93" s="4"/>
      <c r="O93" s="4"/>
      <c r="P93" s="4"/>
      <c r="Q93" s="18"/>
      <c r="R93" s="4"/>
      <c r="S93" s="4"/>
      <c r="T93" s="4"/>
      <c r="U93" s="18"/>
      <c r="V93" s="4"/>
      <c r="W93" s="4"/>
      <c r="X93" s="18"/>
      <c r="Y93" s="4"/>
      <c r="Z93" s="4"/>
      <c r="AA93" s="4"/>
      <c r="AB93" s="18"/>
      <c r="AC93" s="4"/>
      <c r="AD93" s="4"/>
      <c r="AE93" s="18"/>
      <c r="AF93" s="18"/>
      <c r="AG93" s="4"/>
      <c r="AH93" s="4"/>
      <c r="AI93" s="4"/>
      <c r="AJ93" s="18"/>
      <c r="AK93" s="4"/>
      <c r="AL93" s="4"/>
      <c r="AM93" s="3"/>
      <c r="AN93" s="3"/>
      <c r="AO93" s="3"/>
      <c r="AP93" s="3"/>
      <c r="AQ93" s="28">
        <f t="shared" si="19"/>
        <v>0</v>
      </c>
      <c r="AR93" s="3">
        <f t="shared" si="21"/>
        <v>34</v>
      </c>
      <c r="AS93" s="29">
        <f t="shared" si="16"/>
        <v>0</v>
      </c>
    </row>
    <row r="94" spans="1:45" s="6" customFormat="1" ht="15" customHeight="1" x14ac:dyDescent="0.2">
      <c r="A94" s="112"/>
      <c r="B94" s="98"/>
      <c r="C94" s="27" t="s">
        <v>63</v>
      </c>
      <c r="D94" s="31"/>
      <c r="E94" s="18"/>
      <c r="F94" s="4"/>
      <c r="G94" s="1"/>
      <c r="H94" s="4"/>
      <c r="I94" s="18"/>
      <c r="J94" s="4"/>
      <c r="K94" s="4"/>
      <c r="L94" s="4"/>
      <c r="M94" s="18"/>
      <c r="N94" s="4"/>
      <c r="O94" s="4"/>
      <c r="P94" s="4"/>
      <c r="Q94" s="18"/>
      <c r="R94" s="4"/>
      <c r="S94" s="4"/>
      <c r="T94" s="4"/>
      <c r="U94" s="18"/>
      <c r="V94" s="4"/>
      <c r="W94" s="4"/>
      <c r="X94" s="18"/>
      <c r="Y94" s="4"/>
      <c r="Z94" s="4"/>
      <c r="AA94" s="4"/>
      <c r="AB94" s="18"/>
      <c r="AC94" s="4"/>
      <c r="AD94" s="4"/>
      <c r="AE94" s="18"/>
      <c r="AF94" s="18"/>
      <c r="AG94" s="4"/>
      <c r="AH94" s="4"/>
      <c r="AI94" s="4"/>
      <c r="AJ94" s="18"/>
      <c r="AK94" s="4"/>
      <c r="AL94" s="4"/>
      <c r="AM94" s="3"/>
      <c r="AN94" s="3"/>
      <c r="AO94" s="3"/>
      <c r="AP94" s="3"/>
      <c r="AQ94" s="28">
        <f t="shared" si="19"/>
        <v>0</v>
      </c>
      <c r="AR94" s="3">
        <f t="shared" si="21"/>
        <v>34</v>
      </c>
      <c r="AS94" s="29">
        <f t="shared" si="16"/>
        <v>0</v>
      </c>
    </row>
    <row r="95" spans="1:45" s="6" customFormat="1" ht="15" customHeight="1" x14ac:dyDescent="0.2">
      <c r="A95" s="112"/>
      <c r="B95" s="95" t="s">
        <v>57</v>
      </c>
      <c r="C95" s="27" t="s">
        <v>61</v>
      </c>
      <c r="D95" s="31"/>
      <c r="E95" s="18"/>
      <c r="F95" s="4"/>
      <c r="G95" s="4"/>
      <c r="H95" s="1"/>
      <c r="I95" s="4"/>
      <c r="J95" s="4"/>
      <c r="K95" s="4"/>
      <c r="L95" s="4"/>
      <c r="M95" s="18"/>
      <c r="N95" s="4"/>
      <c r="O95" s="4"/>
      <c r="P95" s="4"/>
      <c r="Q95" s="18"/>
      <c r="R95" s="4"/>
      <c r="S95" s="4"/>
      <c r="T95" s="4"/>
      <c r="U95" s="18"/>
      <c r="V95" s="4"/>
      <c r="W95" s="4"/>
      <c r="X95" s="18"/>
      <c r="Y95" s="4"/>
      <c r="Z95" s="4"/>
      <c r="AA95" s="4"/>
      <c r="AB95" s="3"/>
      <c r="AC95" s="3"/>
      <c r="AD95" s="3"/>
      <c r="AE95" s="18"/>
      <c r="AF95" s="18"/>
      <c r="AG95" s="4"/>
      <c r="AH95" s="4"/>
      <c r="AI95" s="4"/>
      <c r="AJ95" s="18"/>
      <c r="AK95" s="4"/>
      <c r="AL95" s="4"/>
      <c r="AM95" s="3"/>
      <c r="AN95" s="3"/>
      <c r="AO95" s="3"/>
      <c r="AP95" s="3"/>
      <c r="AQ95" s="28">
        <f t="shared" si="19"/>
        <v>0</v>
      </c>
      <c r="AR95" s="3">
        <f>34*2</f>
        <v>68</v>
      </c>
      <c r="AS95" s="29">
        <f t="shared" si="16"/>
        <v>0</v>
      </c>
    </row>
    <row r="96" spans="1:45" s="6" customFormat="1" ht="15" customHeight="1" x14ac:dyDescent="0.2">
      <c r="A96" s="112"/>
      <c r="B96" s="95"/>
      <c r="C96" s="27" t="s">
        <v>62</v>
      </c>
      <c r="D96" s="31"/>
      <c r="E96" s="18"/>
      <c r="F96" s="4"/>
      <c r="G96" s="4"/>
      <c r="H96" s="4"/>
      <c r="I96" s="18"/>
      <c r="J96" s="4"/>
      <c r="K96" s="4"/>
      <c r="L96" s="4"/>
      <c r="M96" s="18"/>
      <c r="N96" s="4"/>
      <c r="O96" s="4"/>
      <c r="P96" s="4"/>
      <c r="Q96" s="18"/>
      <c r="R96" s="4"/>
      <c r="S96" s="4"/>
      <c r="T96" s="4"/>
      <c r="U96" s="18"/>
      <c r="V96" s="4"/>
      <c r="W96" s="4"/>
      <c r="X96" s="18"/>
      <c r="Y96" s="4"/>
      <c r="Z96" s="4"/>
      <c r="AA96" s="4"/>
      <c r="AB96" s="4"/>
      <c r="AC96" s="4"/>
      <c r="AD96" s="18"/>
      <c r="AE96" s="18"/>
      <c r="AF96" s="18"/>
      <c r="AG96" s="18"/>
      <c r="AH96" s="3"/>
      <c r="AI96" s="3"/>
      <c r="AJ96" s="3"/>
      <c r="AK96" s="4"/>
      <c r="AL96" s="4"/>
      <c r="AM96" s="3"/>
      <c r="AN96" s="3"/>
      <c r="AO96" s="3"/>
      <c r="AP96" s="3"/>
      <c r="AQ96" s="28">
        <f t="shared" si="19"/>
        <v>0</v>
      </c>
      <c r="AR96" s="3">
        <f t="shared" ref="AR96:AR97" si="22">34*2</f>
        <v>68</v>
      </c>
      <c r="AS96" s="29">
        <f t="shared" si="16"/>
        <v>0</v>
      </c>
    </row>
    <row r="97" spans="1:45" s="6" customFormat="1" ht="15" customHeight="1" x14ac:dyDescent="0.2">
      <c r="A97" s="112"/>
      <c r="B97" s="95"/>
      <c r="C97" s="27" t="s">
        <v>63</v>
      </c>
      <c r="D97" s="31"/>
      <c r="E97" s="18"/>
      <c r="F97" s="4"/>
      <c r="G97" s="4"/>
      <c r="H97" s="4"/>
      <c r="I97" s="18"/>
      <c r="J97" s="4"/>
      <c r="K97" s="4"/>
      <c r="L97" s="4"/>
      <c r="M97" s="18"/>
      <c r="N97" s="4"/>
      <c r="O97" s="4"/>
      <c r="P97" s="4"/>
      <c r="Q97" s="18"/>
      <c r="R97" s="4"/>
      <c r="S97" s="4"/>
      <c r="T97" s="4"/>
      <c r="U97" s="18"/>
      <c r="V97" s="4"/>
      <c r="W97" s="4"/>
      <c r="X97" s="18"/>
      <c r="Y97" s="4"/>
      <c r="Z97" s="4"/>
      <c r="AA97" s="4"/>
      <c r="AB97" s="4"/>
      <c r="AC97" s="4"/>
      <c r="AD97" s="18"/>
      <c r="AE97" s="18"/>
      <c r="AF97" s="18"/>
      <c r="AG97" s="18"/>
      <c r="AH97" s="3"/>
      <c r="AI97" s="3"/>
      <c r="AJ97" s="3"/>
      <c r="AK97" s="4"/>
      <c r="AL97" s="4"/>
      <c r="AM97" s="3"/>
      <c r="AN97" s="3"/>
      <c r="AO97" s="3"/>
      <c r="AP97" s="3"/>
      <c r="AQ97" s="28">
        <f t="shared" si="19"/>
        <v>0</v>
      </c>
      <c r="AR97" s="3">
        <f t="shared" si="22"/>
        <v>68</v>
      </c>
      <c r="AS97" s="29">
        <f t="shared" si="16"/>
        <v>0</v>
      </c>
    </row>
    <row r="98" spans="1:45" s="6" customFormat="1" ht="20.25" customHeight="1" x14ac:dyDescent="0.2">
      <c r="A98" s="45"/>
      <c r="B98" s="46"/>
      <c r="C98" s="46"/>
      <c r="D98" s="46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5"/>
      <c r="AN98" s="45"/>
      <c r="AO98" s="45"/>
      <c r="AP98" s="45"/>
      <c r="AQ98" s="45"/>
      <c r="AR98" s="45"/>
      <c r="AS98" s="45"/>
    </row>
    <row r="99" spans="1:45" s="6" customFormat="1" ht="123" customHeight="1" x14ac:dyDescent="0.2">
      <c r="A99" s="104" t="s">
        <v>24</v>
      </c>
      <c r="B99" s="104"/>
      <c r="C99" s="104"/>
      <c r="D99" s="104"/>
      <c r="E99" s="101" t="s">
        <v>40</v>
      </c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3"/>
      <c r="AQ99" s="125" t="s">
        <v>20</v>
      </c>
      <c r="AR99" s="125" t="s">
        <v>22</v>
      </c>
      <c r="AS99" s="139" t="s">
        <v>21</v>
      </c>
    </row>
    <row r="100" spans="1:45" s="6" customFormat="1" x14ac:dyDescent="0.2">
      <c r="A100" s="113" t="s">
        <v>0</v>
      </c>
      <c r="B100" s="114"/>
      <c r="C100" s="96" t="s">
        <v>51</v>
      </c>
      <c r="D100" s="15" t="s">
        <v>18</v>
      </c>
      <c r="E100" s="95" t="s">
        <v>1</v>
      </c>
      <c r="F100" s="95"/>
      <c r="G100" s="95"/>
      <c r="H100" s="95"/>
      <c r="I100" s="95" t="s">
        <v>2</v>
      </c>
      <c r="J100" s="95"/>
      <c r="K100" s="95"/>
      <c r="L100" s="95"/>
      <c r="M100" s="95" t="s">
        <v>3</v>
      </c>
      <c r="N100" s="95"/>
      <c r="O100" s="95"/>
      <c r="P100" s="95"/>
      <c r="Q100" s="95" t="s">
        <v>4</v>
      </c>
      <c r="R100" s="95"/>
      <c r="S100" s="95"/>
      <c r="T100" s="95"/>
      <c r="U100" s="95" t="s">
        <v>5</v>
      </c>
      <c r="V100" s="95"/>
      <c r="W100" s="95"/>
      <c r="X100" s="95" t="s">
        <v>6</v>
      </c>
      <c r="Y100" s="95"/>
      <c r="Z100" s="95"/>
      <c r="AA100" s="95"/>
      <c r="AB100" s="95" t="s">
        <v>7</v>
      </c>
      <c r="AC100" s="95"/>
      <c r="AD100" s="95"/>
      <c r="AE100" s="95" t="s">
        <v>8</v>
      </c>
      <c r="AF100" s="95"/>
      <c r="AG100" s="95"/>
      <c r="AH100" s="95"/>
      <c r="AI100" s="95"/>
      <c r="AJ100" s="95" t="s">
        <v>9</v>
      </c>
      <c r="AK100" s="95"/>
      <c r="AL100" s="95"/>
      <c r="AM100" s="95" t="s">
        <v>10</v>
      </c>
      <c r="AN100" s="95"/>
      <c r="AO100" s="95"/>
      <c r="AP100" s="95"/>
      <c r="AQ100" s="125"/>
      <c r="AR100" s="125"/>
      <c r="AS100" s="139"/>
    </row>
    <row r="101" spans="1:45" s="6" customFormat="1" x14ac:dyDescent="0.2">
      <c r="A101" s="115"/>
      <c r="B101" s="116"/>
      <c r="C101" s="98"/>
      <c r="D101" s="15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25"/>
      <c r="AR101" s="125"/>
      <c r="AS101" s="139"/>
    </row>
    <row r="102" spans="1:45" ht="12.75" customHeight="1" x14ac:dyDescent="0.2">
      <c r="A102" s="99" t="s">
        <v>25</v>
      </c>
      <c r="B102" s="96" t="s">
        <v>13</v>
      </c>
      <c r="C102" s="27" t="s">
        <v>64</v>
      </c>
      <c r="D102" s="17"/>
      <c r="E102" s="18"/>
      <c r="F102" s="70" t="s">
        <v>126</v>
      </c>
      <c r="G102" s="3"/>
      <c r="H102" s="3"/>
      <c r="I102" s="3"/>
      <c r="J102" s="3"/>
      <c r="K102" s="3"/>
      <c r="L102" s="70" t="s">
        <v>125</v>
      </c>
      <c r="M102" s="3"/>
      <c r="N102" s="3"/>
      <c r="O102" s="3"/>
      <c r="P102" s="3"/>
      <c r="Q102" s="18"/>
      <c r="R102" s="18"/>
      <c r="S102" s="71" t="s">
        <v>125</v>
      </c>
      <c r="T102" s="18"/>
      <c r="U102" s="18"/>
      <c r="V102" s="18"/>
      <c r="W102" s="18"/>
      <c r="X102" s="18"/>
      <c r="Y102" s="18"/>
      <c r="Z102" s="18"/>
      <c r="AA102" s="18"/>
      <c r="AB102" s="71" t="s">
        <v>125</v>
      </c>
      <c r="AC102" s="18"/>
      <c r="AD102" s="18"/>
      <c r="AE102" s="18"/>
      <c r="AF102" s="18"/>
      <c r="AG102" s="72" t="s">
        <v>127</v>
      </c>
      <c r="AH102" s="18"/>
      <c r="AI102" s="18"/>
      <c r="AJ102" s="71" t="s">
        <v>125</v>
      </c>
      <c r="AK102" s="18"/>
      <c r="AL102" s="18"/>
      <c r="AM102" s="3"/>
      <c r="AN102" s="3"/>
      <c r="AO102" s="3"/>
      <c r="AP102" s="3"/>
      <c r="AQ102" s="28">
        <f>COUNTA(E102:AP102)</f>
        <v>6</v>
      </c>
      <c r="AR102" s="3">
        <f>34*5</f>
        <v>170</v>
      </c>
      <c r="AS102" s="29">
        <f>AQ102/AR102</f>
        <v>3.5294117647058823E-2</v>
      </c>
    </row>
    <row r="103" spans="1:45" ht="12.75" customHeight="1" x14ac:dyDescent="0.2">
      <c r="A103" s="99"/>
      <c r="B103" s="97"/>
      <c r="C103" s="27" t="s">
        <v>65</v>
      </c>
      <c r="D103" s="17"/>
      <c r="E103" s="18"/>
      <c r="F103" s="70" t="s">
        <v>126</v>
      </c>
      <c r="G103" s="3"/>
      <c r="H103" s="3"/>
      <c r="I103" s="3"/>
      <c r="J103" s="3"/>
      <c r="K103" s="3"/>
      <c r="L103" s="70" t="s">
        <v>125</v>
      </c>
      <c r="M103" s="3"/>
      <c r="N103" s="3"/>
      <c r="O103" s="3"/>
      <c r="P103" s="3"/>
      <c r="Q103" s="18"/>
      <c r="R103" s="18"/>
      <c r="S103" s="71" t="s">
        <v>125</v>
      </c>
      <c r="T103" s="18"/>
      <c r="U103" s="18"/>
      <c r="V103" s="18"/>
      <c r="W103" s="18"/>
      <c r="X103" s="18"/>
      <c r="Y103" s="18"/>
      <c r="Z103" s="18"/>
      <c r="AA103" s="18"/>
      <c r="AB103" s="71" t="s">
        <v>125</v>
      </c>
      <c r="AC103" s="18"/>
      <c r="AD103" s="18"/>
      <c r="AE103" s="18"/>
      <c r="AF103" s="18"/>
      <c r="AG103" s="72" t="s">
        <v>127</v>
      </c>
      <c r="AH103" s="18"/>
      <c r="AI103" s="18"/>
      <c r="AJ103" s="71" t="s">
        <v>125</v>
      </c>
      <c r="AK103" s="18"/>
      <c r="AL103" s="18"/>
      <c r="AM103" s="3"/>
      <c r="AN103" s="3"/>
      <c r="AO103" s="3"/>
      <c r="AP103" s="3"/>
      <c r="AQ103" s="28">
        <f>COUNTA(E103:AP103)</f>
        <v>6</v>
      </c>
      <c r="AR103" s="3">
        <f>34*5</f>
        <v>170</v>
      </c>
      <c r="AS103" s="29">
        <f>AQ103/AR103</f>
        <v>3.5294117647058823E-2</v>
      </c>
    </row>
    <row r="104" spans="1:45" ht="12.75" customHeight="1" x14ac:dyDescent="0.2">
      <c r="A104" s="99"/>
      <c r="B104" s="98"/>
      <c r="C104" s="27" t="s">
        <v>66</v>
      </c>
      <c r="D104" s="17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18"/>
      <c r="R104" s="4"/>
      <c r="S104" s="4"/>
      <c r="T104" s="4"/>
      <c r="U104" s="18"/>
      <c r="V104" s="4"/>
      <c r="W104" s="4"/>
      <c r="X104" s="18"/>
      <c r="Y104" s="4"/>
      <c r="Z104" s="4"/>
      <c r="AA104" s="4"/>
      <c r="AB104" s="18"/>
      <c r="AC104" s="4"/>
      <c r="AD104" s="4"/>
      <c r="AE104" s="18"/>
      <c r="AF104" s="18"/>
      <c r="AG104" s="4"/>
      <c r="AH104" s="4"/>
      <c r="AI104" s="4"/>
      <c r="AJ104" s="18"/>
      <c r="AK104" s="4"/>
      <c r="AL104" s="4"/>
      <c r="AM104" s="7"/>
      <c r="AN104" s="7"/>
      <c r="AO104" s="7"/>
      <c r="AP104" s="7"/>
      <c r="AQ104" s="7">
        <f t="shared" ref="AQ104:AQ131" si="23">SUM(E104:AP104)</f>
        <v>0</v>
      </c>
      <c r="AR104" s="3">
        <f t="shared" ref="AR104" si="24">34*5</f>
        <v>170</v>
      </c>
      <c r="AS104" s="8">
        <f t="shared" ref="AS104:AS131" si="25">AQ104/AR104</f>
        <v>0</v>
      </c>
    </row>
    <row r="105" spans="1:45" ht="12.75" customHeight="1" x14ac:dyDescent="0.2">
      <c r="A105" s="99"/>
      <c r="B105" s="96" t="s">
        <v>11</v>
      </c>
      <c r="C105" s="16" t="s">
        <v>64</v>
      </c>
      <c r="D105" s="17"/>
      <c r="E105" s="18"/>
      <c r="F105" s="70" t="s">
        <v>126</v>
      </c>
      <c r="G105" s="3"/>
      <c r="H105" s="3"/>
      <c r="I105" s="3"/>
      <c r="J105" s="3"/>
      <c r="K105" s="3"/>
      <c r="L105" s="70" t="s">
        <v>125</v>
      </c>
      <c r="M105" s="3"/>
      <c r="N105" s="3"/>
      <c r="O105" s="3"/>
      <c r="P105" s="3"/>
      <c r="Q105" s="18"/>
      <c r="R105" s="18"/>
      <c r="S105" s="71" t="s">
        <v>125</v>
      </c>
      <c r="T105" s="18"/>
      <c r="U105" s="18"/>
      <c r="V105" s="18"/>
      <c r="W105" s="18"/>
      <c r="X105" s="18"/>
      <c r="Y105" s="18"/>
      <c r="Z105" s="18"/>
      <c r="AA105" s="18"/>
      <c r="AB105" s="71" t="s">
        <v>125</v>
      </c>
      <c r="AC105" s="18"/>
      <c r="AD105" s="18"/>
      <c r="AE105" s="18"/>
      <c r="AF105" s="18"/>
      <c r="AG105" s="72" t="s">
        <v>127</v>
      </c>
      <c r="AH105" s="18"/>
      <c r="AI105" s="18"/>
      <c r="AJ105" s="71" t="s">
        <v>125</v>
      </c>
      <c r="AK105" s="18"/>
      <c r="AL105" s="18"/>
      <c r="AM105" s="3"/>
      <c r="AN105" s="3"/>
      <c r="AO105" s="3"/>
      <c r="AP105" s="3"/>
      <c r="AQ105" s="28">
        <f>COUNTA(E105:AP105)</f>
        <v>6</v>
      </c>
      <c r="AR105" s="3">
        <f>34*5</f>
        <v>170</v>
      </c>
      <c r="AS105" s="29">
        <f>AQ105/AR105</f>
        <v>3.5294117647058823E-2</v>
      </c>
    </row>
    <row r="106" spans="1:45" ht="12.75" customHeight="1" x14ac:dyDescent="0.2">
      <c r="A106" s="99"/>
      <c r="B106" s="97"/>
      <c r="C106" s="27" t="s">
        <v>65</v>
      </c>
      <c r="D106" s="17"/>
      <c r="E106" s="18"/>
      <c r="F106" s="70" t="s">
        <v>126</v>
      </c>
      <c r="G106" s="3"/>
      <c r="H106" s="3"/>
      <c r="I106" s="3"/>
      <c r="J106" s="3"/>
      <c r="K106" s="3"/>
      <c r="L106" s="70" t="s">
        <v>125</v>
      </c>
      <c r="M106" s="3"/>
      <c r="N106" s="3"/>
      <c r="O106" s="3"/>
      <c r="P106" s="3"/>
      <c r="Q106" s="18"/>
      <c r="R106" s="18"/>
      <c r="S106" s="71" t="s">
        <v>125</v>
      </c>
      <c r="T106" s="18"/>
      <c r="U106" s="18"/>
      <c r="V106" s="18"/>
      <c r="W106" s="18"/>
      <c r="X106" s="18"/>
      <c r="Y106" s="18"/>
      <c r="Z106" s="18"/>
      <c r="AA106" s="18"/>
      <c r="AB106" s="71" t="s">
        <v>125</v>
      </c>
      <c r="AC106" s="18"/>
      <c r="AD106" s="18"/>
      <c r="AE106" s="18"/>
      <c r="AF106" s="18"/>
      <c r="AG106" s="72" t="s">
        <v>127</v>
      </c>
      <c r="AH106" s="18"/>
      <c r="AI106" s="18"/>
      <c r="AJ106" s="71" t="s">
        <v>125</v>
      </c>
      <c r="AK106" s="18"/>
      <c r="AL106" s="18"/>
      <c r="AM106" s="3"/>
      <c r="AN106" s="3"/>
      <c r="AO106" s="3"/>
      <c r="AP106" s="3"/>
      <c r="AQ106" s="28">
        <f>COUNTA(E106:AP106)</f>
        <v>6</v>
      </c>
      <c r="AR106" s="3">
        <f>34*5</f>
        <v>170</v>
      </c>
      <c r="AS106" s="29">
        <f>AQ106/AR106</f>
        <v>3.5294117647058823E-2</v>
      </c>
    </row>
    <row r="107" spans="1:45" x14ac:dyDescent="0.2">
      <c r="A107" s="99"/>
      <c r="B107" s="98"/>
      <c r="C107" s="27" t="s">
        <v>66</v>
      </c>
      <c r="D107" s="14"/>
      <c r="E107" s="4"/>
      <c r="F107" s="18"/>
      <c r="G107" s="4"/>
      <c r="H107" s="18"/>
      <c r="I107" s="18"/>
      <c r="K107" s="18"/>
      <c r="L107" s="18"/>
      <c r="M107" s="18"/>
      <c r="N107" s="18"/>
      <c r="O107" s="18"/>
      <c r="P107" s="18"/>
      <c r="Q107" s="18"/>
      <c r="R107" s="4"/>
      <c r="S107" s="4"/>
      <c r="T107" s="4"/>
      <c r="U107" s="18"/>
      <c r="V107" s="4"/>
      <c r="W107" s="4"/>
      <c r="X107" s="18"/>
      <c r="Y107" s="4"/>
      <c r="Z107" s="4"/>
      <c r="AA107" s="4"/>
      <c r="AB107" s="4"/>
      <c r="AC107" s="4"/>
      <c r="AD107" s="18"/>
      <c r="AE107" s="18"/>
      <c r="AF107" s="18"/>
      <c r="AG107" s="18"/>
      <c r="AH107" s="3"/>
      <c r="AI107" s="3"/>
      <c r="AJ107" s="3"/>
      <c r="AK107" s="4"/>
      <c r="AL107" s="4"/>
      <c r="AM107" s="7"/>
      <c r="AN107" s="7"/>
      <c r="AO107" s="7"/>
      <c r="AP107" s="7"/>
      <c r="AQ107" s="7">
        <f t="shared" si="23"/>
        <v>0</v>
      </c>
      <c r="AR107" s="3">
        <f t="shared" ref="AR107:AR110" si="26">34*4</f>
        <v>136</v>
      </c>
      <c r="AS107" s="8">
        <f t="shared" si="25"/>
        <v>0</v>
      </c>
    </row>
    <row r="108" spans="1:45" ht="12.75" customHeight="1" x14ac:dyDescent="0.2">
      <c r="A108" s="99"/>
      <c r="B108" s="96" t="s">
        <v>16</v>
      </c>
      <c r="C108" s="16" t="s">
        <v>64</v>
      </c>
      <c r="D108" s="17"/>
      <c r="E108" s="18"/>
      <c r="F108" s="18"/>
      <c r="G108" s="18"/>
      <c r="H108" s="4"/>
      <c r="J108" s="18"/>
      <c r="K108" s="18"/>
      <c r="L108" s="18"/>
      <c r="M108" s="18"/>
      <c r="N108" s="18"/>
      <c r="O108" s="18"/>
      <c r="P108" s="18"/>
      <c r="Q108" s="18"/>
      <c r="R108" s="4"/>
      <c r="S108" s="4"/>
      <c r="T108" s="69" t="s">
        <v>126</v>
      </c>
      <c r="U108" s="18"/>
      <c r="V108" s="4"/>
      <c r="W108" s="4"/>
      <c r="X108" s="18"/>
      <c r="Y108" s="4"/>
      <c r="Z108" s="4"/>
      <c r="AA108" s="4"/>
      <c r="AB108" s="4"/>
      <c r="AC108" s="4"/>
      <c r="AD108" s="18"/>
      <c r="AE108" s="18"/>
      <c r="AF108" s="18"/>
      <c r="AG108" s="18"/>
      <c r="AH108" s="3"/>
      <c r="AI108" s="70" t="s">
        <v>126</v>
      </c>
      <c r="AJ108" s="3"/>
      <c r="AK108" s="4"/>
      <c r="AL108" s="4"/>
      <c r="AM108" s="3"/>
      <c r="AN108" s="3"/>
      <c r="AO108" s="3"/>
      <c r="AP108" s="3"/>
      <c r="AQ108" s="28">
        <f>COUNTA(E108:AP108)</f>
        <v>2</v>
      </c>
      <c r="AR108" s="3">
        <f t="shared" si="26"/>
        <v>136</v>
      </c>
      <c r="AS108" s="29">
        <f t="shared" si="25"/>
        <v>1.4705882352941176E-2</v>
      </c>
    </row>
    <row r="109" spans="1:45" ht="12.75" customHeight="1" x14ac:dyDescent="0.2">
      <c r="A109" s="99"/>
      <c r="B109" s="97"/>
      <c r="C109" s="27" t="s">
        <v>65</v>
      </c>
      <c r="D109" s="17"/>
      <c r="E109" s="18"/>
      <c r="F109" s="4"/>
      <c r="G109" s="4"/>
      <c r="I109" s="18"/>
      <c r="J109" s="4"/>
      <c r="K109" s="4"/>
      <c r="L109" s="4"/>
      <c r="M109" s="18"/>
      <c r="N109" s="4"/>
      <c r="O109" s="4"/>
      <c r="P109" s="4"/>
      <c r="Q109" s="18"/>
      <c r="R109" s="4"/>
      <c r="S109" s="4"/>
      <c r="T109" s="69" t="s">
        <v>126</v>
      </c>
      <c r="U109" s="18"/>
      <c r="V109" s="4"/>
      <c r="W109" s="4"/>
      <c r="X109" s="18"/>
      <c r="Y109" s="4"/>
      <c r="Z109" s="4"/>
      <c r="AA109" s="4"/>
      <c r="AB109" s="4"/>
      <c r="AC109" s="4"/>
      <c r="AD109" s="18"/>
      <c r="AE109" s="18"/>
      <c r="AF109" s="18"/>
      <c r="AG109" s="18"/>
      <c r="AH109" s="3"/>
      <c r="AI109" s="69" t="s">
        <v>126</v>
      </c>
      <c r="AJ109" s="3"/>
      <c r="AK109" s="4"/>
      <c r="AL109" s="4"/>
      <c r="AM109" s="3"/>
      <c r="AN109" s="3"/>
      <c r="AO109" s="3"/>
      <c r="AP109" s="3"/>
      <c r="AQ109" s="28">
        <f t="shared" ref="AQ109" si="27">COUNTA(E109:AP109)</f>
        <v>2</v>
      </c>
      <c r="AR109" s="3">
        <f t="shared" si="26"/>
        <v>136</v>
      </c>
      <c r="AS109" s="29">
        <f t="shared" si="25"/>
        <v>1.4705882352941176E-2</v>
      </c>
    </row>
    <row r="110" spans="1:45" x14ac:dyDescent="0.2">
      <c r="A110" s="99"/>
      <c r="B110" s="97"/>
      <c r="C110" s="27" t="s">
        <v>66</v>
      </c>
      <c r="D110" s="17"/>
      <c r="E110" s="4"/>
      <c r="F110" s="4"/>
      <c r="H110" s="4"/>
      <c r="I110" s="18"/>
      <c r="J110" s="4"/>
      <c r="K110" s="4"/>
      <c r="L110" s="4"/>
      <c r="M110" s="18"/>
      <c r="N110" s="4"/>
      <c r="O110" s="4"/>
      <c r="P110" s="4"/>
      <c r="Q110" s="18"/>
      <c r="R110" s="4"/>
      <c r="S110" s="4"/>
      <c r="T110" s="4"/>
      <c r="U110" s="18"/>
      <c r="V110" s="4"/>
      <c r="W110" s="4"/>
      <c r="X110" s="18"/>
      <c r="Y110" s="4"/>
      <c r="Z110" s="4"/>
      <c r="AA110" s="4"/>
      <c r="AB110" s="4"/>
      <c r="AC110" s="4"/>
      <c r="AD110" s="18"/>
      <c r="AE110" s="18"/>
      <c r="AF110" s="18"/>
      <c r="AG110" s="18"/>
      <c r="AH110" s="3"/>
      <c r="AI110" s="3"/>
      <c r="AJ110" s="3"/>
      <c r="AK110" s="4"/>
      <c r="AL110" s="4"/>
      <c r="AM110" s="7"/>
      <c r="AN110" s="7"/>
      <c r="AO110" s="7"/>
      <c r="AP110" s="7"/>
      <c r="AQ110" s="7">
        <f t="shared" si="23"/>
        <v>0</v>
      </c>
      <c r="AR110" s="3">
        <f t="shared" si="26"/>
        <v>136</v>
      </c>
      <c r="AS110" s="8">
        <f t="shared" si="25"/>
        <v>0</v>
      </c>
    </row>
    <row r="111" spans="1:45" ht="12.75" customHeight="1" x14ac:dyDescent="0.2">
      <c r="A111" s="99"/>
      <c r="B111" s="95" t="s">
        <v>17</v>
      </c>
      <c r="C111" s="27" t="s">
        <v>64</v>
      </c>
      <c r="D111" s="17"/>
      <c r="E111" s="18"/>
      <c r="F111" s="4"/>
      <c r="G111" s="70" t="s">
        <v>126</v>
      </c>
      <c r="H111" s="4"/>
      <c r="I111" s="18"/>
      <c r="J111" s="4"/>
      <c r="K111" s="4"/>
      <c r="L111" s="4"/>
      <c r="M111" s="18"/>
      <c r="N111" s="4"/>
      <c r="O111" s="4"/>
      <c r="P111" s="4"/>
      <c r="Q111" s="4"/>
      <c r="R111" s="4"/>
      <c r="S111" s="4"/>
      <c r="T111" s="70" t="s">
        <v>126</v>
      </c>
      <c r="U111" s="18"/>
      <c r="V111" s="4"/>
      <c r="W111" s="4"/>
      <c r="X111" s="18"/>
      <c r="Y111" s="4"/>
      <c r="Z111" s="4"/>
      <c r="AA111" s="70" t="s">
        <v>126</v>
      </c>
      <c r="AB111" s="4"/>
      <c r="AC111" s="4"/>
      <c r="AD111" s="4"/>
      <c r="AE111" s="72" t="s">
        <v>127</v>
      </c>
      <c r="AF111" s="18"/>
      <c r="AG111" s="73"/>
      <c r="AH111" s="3"/>
      <c r="AI111" s="70" t="s">
        <v>126</v>
      </c>
      <c r="AJ111" s="3"/>
      <c r="AK111" s="4"/>
      <c r="AL111" s="4"/>
      <c r="AM111" s="3"/>
      <c r="AN111" s="3"/>
      <c r="AO111" s="3"/>
      <c r="AP111" s="3"/>
      <c r="AQ111" s="28">
        <f t="shared" ref="AQ111:AQ112" si="28">COUNTA(E111:AP111)</f>
        <v>5</v>
      </c>
      <c r="AR111" s="3">
        <f>34*2</f>
        <v>68</v>
      </c>
      <c r="AS111" s="29">
        <f t="shared" si="25"/>
        <v>7.3529411764705885E-2</v>
      </c>
    </row>
    <row r="112" spans="1:45" ht="12.75" customHeight="1" x14ac:dyDescent="0.2">
      <c r="A112" s="99"/>
      <c r="B112" s="95"/>
      <c r="C112" s="27" t="s">
        <v>65</v>
      </c>
      <c r="D112" s="17"/>
      <c r="E112" s="18"/>
      <c r="F112" s="4"/>
      <c r="G112" s="69" t="s">
        <v>126</v>
      </c>
      <c r="H112" s="4"/>
      <c r="I112" s="18"/>
      <c r="J112" s="4"/>
      <c r="K112" s="4"/>
      <c r="L112" s="4"/>
      <c r="M112" s="18"/>
      <c r="N112" s="4"/>
      <c r="O112" s="4"/>
      <c r="P112" s="4"/>
      <c r="Q112" s="18"/>
      <c r="R112" s="4"/>
      <c r="S112" s="4"/>
      <c r="T112" s="69" t="s">
        <v>126</v>
      </c>
      <c r="U112" s="18"/>
      <c r="V112" s="4"/>
      <c r="W112" s="4"/>
      <c r="X112" s="18"/>
      <c r="Y112" s="4"/>
      <c r="Z112" s="4"/>
      <c r="AA112" s="69" t="s">
        <v>126</v>
      </c>
      <c r="AB112" s="18"/>
      <c r="AC112" s="4"/>
      <c r="AD112" s="3"/>
      <c r="AE112" s="72" t="s">
        <v>127</v>
      </c>
      <c r="AF112" s="18"/>
      <c r="AG112" s="73"/>
      <c r="AH112" s="4"/>
      <c r="AI112" s="70" t="s">
        <v>126</v>
      </c>
      <c r="AJ112" s="18"/>
      <c r="AK112" s="4"/>
      <c r="AL112" s="4"/>
      <c r="AM112" s="3"/>
      <c r="AN112" s="3"/>
      <c r="AO112" s="3"/>
      <c r="AP112" s="3"/>
      <c r="AQ112" s="28">
        <f t="shared" si="28"/>
        <v>5</v>
      </c>
      <c r="AR112" s="3">
        <f t="shared" ref="AR112" si="29">34*2</f>
        <v>68</v>
      </c>
      <c r="AS112" s="29">
        <f t="shared" si="25"/>
        <v>7.3529411764705885E-2</v>
      </c>
    </row>
    <row r="113" spans="1:45" x14ac:dyDescent="0.2">
      <c r="A113" s="99"/>
      <c r="B113" s="95"/>
      <c r="C113" s="27" t="s">
        <v>66</v>
      </c>
      <c r="D113" s="17"/>
      <c r="E113" s="4"/>
      <c r="F113" s="4"/>
      <c r="G113" s="4"/>
      <c r="H113" s="4"/>
      <c r="I113" s="18"/>
      <c r="J113" s="4"/>
      <c r="K113" s="4"/>
      <c r="L113" s="4"/>
      <c r="M113" s="18"/>
      <c r="N113" s="4"/>
      <c r="O113" s="4"/>
      <c r="P113" s="4"/>
      <c r="Q113" s="18"/>
      <c r="R113" s="4"/>
      <c r="S113" s="4"/>
      <c r="T113" s="4"/>
      <c r="U113" s="18"/>
      <c r="V113" s="4"/>
      <c r="W113" s="4"/>
      <c r="X113" s="18"/>
      <c r="Y113" s="4"/>
      <c r="Z113" s="4"/>
      <c r="AA113" s="4"/>
      <c r="AB113" s="18"/>
      <c r="AC113" s="4"/>
      <c r="AD113" s="3"/>
      <c r="AE113" s="18"/>
      <c r="AF113" s="18"/>
      <c r="AG113" s="4"/>
      <c r="AH113" s="4"/>
      <c r="AI113" s="3"/>
      <c r="AJ113" s="18"/>
      <c r="AK113" s="4"/>
      <c r="AL113" s="4"/>
      <c r="AM113" s="7"/>
      <c r="AN113" s="7"/>
      <c r="AO113" s="7"/>
      <c r="AP113" s="7"/>
      <c r="AQ113" s="7">
        <f t="shared" si="23"/>
        <v>0</v>
      </c>
      <c r="AR113" s="3">
        <f t="shared" ref="AR113:AR116" si="30">34*2</f>
        <v>68</v>
      </c>
      <c r="AS113" s="8">
        <f t="shared" si="25"/>
        <v>0</v>
      </c>
    </row>
    <row r="114" spans="1:45" ht="24" x14ac:dyDescent="0.2">
      <c r="A114" s="99"/>
      <c r="B114" s="95" t="s">
        <v>124</v>
      </c>
      <c r="C114" s="27" t="s">
        <v>64</v>
      </c>
      <c r="D114" s="14"/>
      <c r="E114" s="18"/>
      <c r="F114" s="4"/>
      <c r="G114" s="4"/>
      <c r="H114" s="4"/>
      <c r="I114" s="18"/>
      <c r="J114" s="4"/>
      <c r="K114" s="4"/>
      <c r="L114" s="4"/>
      <c r="M114" s="18"/>
      <c r="N114" s="4"/>
      <c r="O114" s="4"/>
      <c r="P114" s="4"/>
      <c r="Q114" s="18"/>
      <c r="R114" s="70" t="s">
        <v>125</v>
      </c>
      <c r="S114" s="4"/>
      <c r="T114" s="4"/>
      <c r="U114" s="18"/>
      <c r="V114" s="4"/>
      <c r="W114" s="4"/>
      <c r="X114" s="18"/>
      <c r="Y114" s="4"/>
      <c r="Z114" s="4"/>
      <c r="AA114" s="4"/>
      <c r="AB114" s="18"/>
      <c r="AC114" s="4"/>
      <c r="AD114" s="3"/>
      <c r="AE114" s="72" t="s">
        <v>127</v>
      </c>
      <c r="AF114" s="18"/>
      <c r="AG114" s="4"/>
      <c r="AH114" s="70" t="s">
        <v>125</v>
      </c>
      <c r="AI114" s="3"/>
      <c r="AJ114" s="18"/>
      <c r="AK114" s="4"/>
      <c r="AL114" s="4"/>
      <c r="AM114" s="3"/>
      <c r="AN114" s="3"/>
      <c r="AO114" s="3"/>
      <c r="AP114" s="3"/>
      <c r="AQ114" s="28">
        <f t="shared" ref="AQ114:AQ115" si="31">COUNTA(E114:AP114)</f>
        <v>3</v>
      </c>
      <c r="AR114" s="3">
        <f t="shared" si="30"/>
        <v>68</v>
      </c>
      <c r="AS114" s="29">
        <f t="shared" si="25"/>
        <v>4.4117647058823532E-2</v>
      </c>
    </row>
    <row r="115" spans="1:45" ht="12.75" customHeight="1" x14ac:dyDescent="0.2">
      <c r="A115" s="99"/>
      <c r="B115" s="95"/>
      <c r="C115" s="27" t="s">
        <v>65</v>
      </c>
      <c r="D115" s="17"/>
      <c r="E115" s="18"/>
      <c r="F115" s="4"/>
      <c r="G115" s="4"/>
      <c r="H115" s="4"/>
      <c r="I115" s="18"/>
      <c r="J115" s="4"/>
      <c r="K115" s="4"/>
      <c r="L115" s="4"/>
      <c r="M115" s="18"/>
      <c r="N115" s="4"/>
      <c r="O115" s="4"/>
      <c r="P115" s="4"/>
      <c r="Q115" s="18"/>
      <c r="R115" s="70" t="s">
        <v>125</v>
      </c>
      <c r="S115" s="4"/>
      <c r="T115" s="4"/>
      <c r="U115" s="18"/>
      <c r="V115" s="4"/>
      <c r="W115" s="4"/>
      <c r="X115" s="18"/>
      <c r="Y115" s="4"/>
      <c r="Z115" s="4"/>
      <c r="AA115" s="4"/>
      <c r="AB115" s="18"/>
      <c r="AC115" s="4"/>
      <c r="AD115" s="3"/>
      <c r="AE115" s="72" t="s">
        <v>127</v>
      </c>
      <c r="AF115" s="18"/>
      <c r="AG115" s="4"/>
      <c r="AH115" s="70" t="s">
        <v>125</v>
      </c>
      <c r="AI115" s="3"/>
      <c r="AJ115" s="18"/>
      <c r="AK115" s="4"/>
      <c r="AL115" s="4"/>
      <c r="AM115" s="3"/>
      <c r="AN115" s="3"/>
      <c r="AO115" s="3"/>
      <c r="AP115" s="3"/>
      <c r="AQ115" s="28">
        <f t="shared" si="31"/>
        <v>3</v>
      </c>
      <c r="AR115" s="3">
        <f t="shared" si="30"/>
        <v>68</v>
      </c>
      <c r="AS115" s="29">
        <f t="shared" si="25"/>
        <v>4.4117647058823532E-2</v>
      </c>
    </row>
    <row r="116" spans="1:45" ht="12.75" customHeight="1" x14ac:dyDescent="0.2">
      <c r="A116" s="99"/>
      <c r="B116" s="95"/>
      <c r="C116" s="27" t="s">
        <v>66</v>
      </c>
      <c r="D116" s="17"/>
      <c r="E116" s="4"/>
      <c r="F116" s="4"/>
      <c r="G116" s="4"/>
      <c r="H116" s="4"/>
      <c r="I116" s="18"/>
      <c r="J116" s="4"/>
      <c r="K116" s="4"/>
      <c r="L116" s="4"/>
      <c r="M116" s="18"/>
      <c r="N116" s="4"/>
      <c r="O116" s="4"/>
      <c r="P116" s="4"/>
      <c r="Q116" s="18"/>
      <c r="R116" s="4"/>
      <c r="S116" s="4"/>
      <c r="T116" s="4"/>
      <c r="U116" s="18"/>
      <c r="V116" s="4"/>
      <c r="W116" s="4"/>
      <c r="X116" s="18"/>
      <c r="Y116" s="4"/>
      <c r="Z116" s="4"/>
      <c r="AA116" s="4"/>
      <c r="AB116" s="18"/>
      <c r="AC116" s="4"/>
      <c r="AD116" s="3"/>
      <c r="AE116" s="18"/>
      <c r="AF116" s="18"/>
      <c r="AG116" s="4"/>
      <c r="AH116" s="4"/>
      <c r="AI116" s="3"/>
      <c r="AJ116" s="18"/>
      <c r="AK116" s="4"/>
      <c r="AL116" s="4"/>
      <c r="AM116" s="7"/>
      <c r="AN116" s="7"/>
      <c r="AO116" s="7"/>
      <c r="AP116" s="7"/>
      <c r="AQ116" s="7">
        <f t="shared" si="23"/>
        <v>0</v>
      </c>
      <c r="AR116" s="3">
        <f t="shared" si="30"/>
        <v>68</v>
      </c>
      <c r="AS116" s="8">
        <f t="shared" si="25"/>
        <v>0</v>
      </c>
    </row>
    <row r="117" spans="1:45" ht="12.75" customHeight="1" x14ac:dyDescent="0.2">
      <c r="A117" s="99"/>
      <c r="B117" s="95" t="s">
        <v>67</v>
      </c>
      <c r="C117" s="27" t="s">
        <v>64</v>
      </c>
      <c r="D117" s="17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3"/>
      <c r="AK117" s="4"/>
      <c r="AL117" s="4"/>
      <c r="AM117" s="7"/>
      <c r="AN117" s="7"/>
      <c r="AO117" s="7"/>
      <c r="AP117" s="7"/>
      <c r="AQ117" s="7">
        <f t="shared" si="23"/>
        <v>0</v>
      </c>
      <c r="AR117" s="3">
        <f>34*1</f>
        <v>34</v>
      </c>
      <c r="AS117" s="8">
        <f t="shared" si="25"/>
        <v>0</v>
      </c>
    </row>
    <row r="118" spans="1:45" ht="12.75" customHeight="1" x14ac:dyDescent="0.2">
      <c r="A118" s="99"/>
      <c r="B118" s="95"/>
      <c r="C118" s="27" t="s">
        <v>65</v>
      </c>
      <c r="D118" s="17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3"/>
      <c r="AJ118" s="4"/>
      <c r="AK118" s="4"/>
      <c r="AL118" s="4"/>
      <c r="AM118" s="7"/>
      <c r="AN118" s="7"/>
      <c r="AO118" s="7"/>
      <c r="AP118" s="7"/>
      <c r="AQ118" s="7">
        <f t="shared" si="23"/>
        <v>0</v>
      </c>
      <c r="AR118" s="3">
        <f t="shared" ref="AR118:AR128" si="32">34*1</f>
        <v>34</v>
      </c>
      <c r="AS118" s="8">
        <f t="shared" si="25"/>
        <v>0</v>
      </c>
    </row>
    <row r="119" spans="1:45" ht="12.75" customHeight="1" x14ac:dyDescent="0.2">
      <c r="A119" s="99"/>
      <c r="B119" s="95"/>
      <c r="C119" s="27" t="s">
        <v>66</v>
      </c>
      <c r="D119" s="1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3"/>
      <c r="AJ119" s="4"/>
      <c r="AK119" s="4"/>
      <c r="AL119" s="4"/>
      <c r="AM119" s="7"/>
      <c r="AN119" s="7"/>
      <c r="AO119" s="7"/>
      <c r="AP119" s="7"/>
      <c r="AQ119" s="7">
        <f t="shared" si="23"/>
        <v>0</v>
      </c>
      <c r="AR119" s="3">
        <f t="shared" si="32"/>
        <v>34</v>
      </c>
      <c r="AS119" s="8">
        <f t="shared" si="25"/>
        <v>0</v>
      </c>
    </row>
    <row r="120" spans="1:45" ht="12.75" customHeight="1" x14ac:dyDescent="0.2">
      <c r="A120" s="99"/>
      <c r="B120" s="95" t="s">
        <v>42</v>
      </c>
      <c r="C120" s="27" t="s">
        <v>64</v>
      </c>
      <c r="D120" s="1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3"/>
      <c r="AJ120" s="4"/>
      <c r="AK120" s="4"/>
      <c r="AL120" s="4"/>
      <c r="AM120" s="7"/>
      <c r="AN120" s="7"/>
      <c r="AO120" s="7"/>
      <c r="AP120" s="7"/>
      <c r="AQ120" s="7">
        <f t="shared" si="23"/>
        <v>0</v>
      </c>
      <c r="AR120" s="3">
        <f t="shared" si="32"/>
        <v>34</v>
      </c>
      <c r="AS120" s="8">
        <f t="shared" si="25"/>
        <v>0</v>
      </c>
    </row>
    <row r="121" spans="1:45" ht="12.75" customHeight="1" x14ac:dyDescent="0.2">
      <c r="A121" s="99"/>
      <c r="B121" s="95"/>
      <c r="C121" s="27" t="s">
        <v>65</v>
      </c>
      <c r="D121" s="1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3"/>
      <c r="AJ121" s="4"/>
      <c r="AK121" s="4"/>
      <c r="AL121" s="4"/>
      <c r="AM121" s="7"/>
      <c r="AN121" s="7"/>
      <c r="AO121" s="7"/>
      <c r="AP121" s="7"/>
      <c r="AQ121" s="7">
        <f t="shared" si="23"/>
        <v>0</v>
      </c>
      <c r="AR121" s="3">
        <f t="shared" si="32"/>
        <v>34</v>
      </c>
      <c r="AS121" s="8">
        <f t="shared" si="25"/>
        <v>0</v>
      </c>
    </row>
    <row r="122" spans="1:45" ht="12.75" customHeight="1" x14ac:dyDescent="0.2">
      <c r="A122" s="99"/>
      <c r="B122" s="95"/>
      <c r="C122" s="27" t="s">
        <v>66</v>
      </c>
      <c r="D122" s="1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3"/>
      <c r="AJ122" s="4"/>
      <c r="AK122" s="4"/>
      <c r="AL122" s="4"/>
      <c r="AM122" s="7"/>
      <c r="AN122" s="7"/>
      <c r="AO122" s="7"/>
      <c r="AP122" s="7"/>
      <c r="AQ122" s="7">
        <f t="shared" si="23"/>
        <v>0</v>
      </c>
      <c r="AR122" s="3">
        <f t="shared" si="32"/>
        <v>34</v>
      </c>
      <c r="AS122" s="8">
        <f t="shared" si="25"/>
        <v>0</v>
      </c>
    </row>
    <row r="123" spans="1:45" ht="12.75" customHeight="1" x14ac:dyDescent="0.2">
      <c r="A123" s="99"/>
      <c r="B123" s="96" t="s">
        <v>43</v>
      </c>
      <c r="C123" s="27" t="s">
        <v>64</v>
      </c>
      <c r="D123" s="1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3"/>
      <c r="AJ123" s="4"/>
      <c r="AK123" s="4"/>
      <c r="AL123" s="4"/>
      <c r="AM123" s="7"/>
      <c r="AN123" s="7"/>
      <c r="AO123" s="7"/>
      <c r="AP123" s="7"/>
      <c r="AQ123" s="7">
        <f t="shared" si="23"/>
        <v>0</v>
      </c>
      <c r="AR123" s="3">
        <f t="shared" si="32"/>
        <v>34</v>
      </c>
      <c r="AS123" s="8">
        <f t="shared" si="25"/>
        <v>0</v>
      </c>
    </row>
    <row r="124" spans="1:45" ht="12.75" customHeight="1" x14ac:dyDescent="0.2">
      <c r="A124" s="99"/>
      <c r="B124" s="97"/>
      <c r="C124" s="27" t="s">
        <v>65</v>
      </c>
      <c r="D124" s="1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3"/>
      <c r="AJ124" s="4"/>
      <c r="AK124" s="4"/>
      <c r="AL124" s="4"/>
      <c r="AM124" s="7"/>
      <c r="AN124" s="7"/>
      <c r="AO124" s="7"/>
      <c r="AP124" s="7"/>
      <c r="AQ124" s="7">
        <f t="shared" si="23"/>
        <v>0</v>
      </c>
      <c r="AR124" s="3">
        <f t="shared" si="32"/>
        <v>34</v>
      </c>
      <c r="AS124" s="8">
        <f t="shared" si="25"/>
        <v>0</v>
      </c>
    </row>
    <row r="125" spans="1:45" ht="12.75" customHeight="1" x14ac:dyDescent="0.2">
      <c r="A125" s="99"/>
      <c r="B125" s="98"/>
      <c r="C125" s="27" t="s">
        <v>66</v>
      </c>
      <c r="D125" s="1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3"/>
      <c r="AJ125" s="4"/>
      <c r="AK125" s="4"/>
      <c r="AL125" s="4"/>
      <c r="AM125" s="7"/>
      <c r="AN125" s="7"/>
      <c r="AO125" s="7"/>
      <c r="AP125" s="7"/>
      <c r="AQ125" s="7">
        <f t="shared" si="23"/>
        <v>0</v>
      </c>
      <c r="AR125" s="3">
        <f t="shared" si="32"/>
        <v>34</v>
      </c>
      <c r="AS125" s="8">
        <f t="shared" si="25"/>
        <v>0</v>
      </c>
    </row>
    <row r="126" spans="1:45" ht="12.75" customHeight="1" x14ac:dyDescent="0.2">
      <c r="A126" s="99"/>
      <c r="B126" s="96" t="s">
        <v>44</v>
      </c>
      <c r="C126" s="27" t="s">
        <v>64</v>
      </c>
      <c r="D126" s="1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3"/>
      <c r="AJ126" s="4"/>
      <c r="AK126" s="4"/>
      <c r="AL126" s="4"/>
      <c r="AM126" s="7"/>
      <c r="AN126" s="7"/>
      <c r="AO126" s="7"/>
      <c r="AP126" s="7"/>
      <c r="AQ126" s="7">
        <f t="shared" si="23"/>
        <v>0</v>
      </c>
      <c r="AR126" s="3">
        <f t="shared" si="32"/>
        <v>34</v>
      </c>
      <c r="AS126" s="8">
        <f t="shared" si="25"/>
        <v>0</v>
      </c>
    </row>
    <row r="127" spans="1:45" ht="12.75" customHeight="1" x14ac:dyDescent="0.2">
      <c r="A127" s="99"/>
      <c r="B127" s="97"/>
      <c r="C127" s="27" t="s">
        <v>65</v>
      </c>
      <c r="D127" s="1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3"/>
      <c r="AG127" s="3"/>
      <c r="AH127" s="4"/>
      <c r="AI127" s="4"/>
      <c r="AJ127" s="7"/>
      <c r="AK127" s="3"/>
      <c r="AL127" s="4"/>
      <c r="AM127" s="7"/>
      <c r="AN127" s="7"/>
      <c r="AO127" s="7"/>
      <c r="AP127" s="7"/>
      <c r="AQ127" s="7">
        <f t="shared" si="23"/>
        <v>0</v>
      </c>
      <c r="AR127" s="3">
        <f t="shared" si="32"/>
        <v>34</v>
      </c>
      <c r="AS127" s="8">
        <f t="shared" si="25"/>
        <v>0</v>
      </c>
    </row>
    <row r="128" spans="1:45" ht="12.75" customHeight="1" x14ac:dyDescent="0.2">
      <c r="A128" s="99"/>
      <c r="B128" s="98"/>
      <c r="C128" s="27" t="s">
        <v>66</v>
      </c>
      <c r="D128" s="17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3"/>
      <c r="AI128" s="3"/>
      <c r="AJ128" s="7"/>
      <c r="AK128" s="4"/>
      <c r="AL128" s="4"/>
      <c r="AM128" s="7"/>
      <c r="AN128" s="7"/>
      <c r="AO128" s="7"/>
      <c r="AP128" s="7"/>
      <c r="AQ128" s="7">
        <f t="shared" si="23"/>
        <v>0</v>
      </c>
      <c r="AR128" s="3">
        <f t="shared" si="32"/>
        <v>34</v>
      </c>
      <c r="AS128" s="8">
        <f t="shared" si="25"/>
        <v>0</v>
      </c>
    </row>
    <row r="129" spans="1:45" ht="12.75" customHeight="1" x14ac:dyDescent="0.2">
      <c r="A129" s="99"/>
      <c r="B129" s="95" t="s">
        <v>57</v>
      </c>
      <c r="C129" s="27" t="s">
        <v>64</v>
      </c>
      <c r="D129" s="17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3"/>
      <c r="AI129" s="3"/>
      <c r="AJ129" s="7"/>
      <c r="AK129" s="4"/>
      <c r="AL129" s="4"/>
      <c r="AM129" s="7"/>
      <c r="AN129" s="7"/>
      <c r="AO129" s="7"/>
      <c r="AP129" s="7"/>
      <c r="AQ129" s="7">
        <f t="shared" si="23"/>
        <v>0</v>
      </c>
      <c r="AR129" s="3">
        <f t="shared" ref="AR129:AR131" si="33">34*2</f>
        <v>68</v>
      </c>
      <c r="AS129" s="8">
        <f t="shared" si="25"/>
        <v>0</v>
      </c>
    </row>
    <row r="130" spans="1:45" ht="12.75" customHeight="1" x14ac:dyDescent="0.2">
      <c r="A130" s="99"/>
      <c r="B130" s="95"/>
      <c r="C130" s="27" t="s">
        <v>65</v>
      </c>
      <c r="D130" s="17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3"/>
      <c r="AI130" s="3"/>
      <c r="AJ130" s="7"/>
      <c r="AK130" s="4"/>
      <c r="AL130" s="4"/>
      <c r="AM130" s="7"/>
      <c r="AN130" s="7"/>
      <c r="AO130" s="7"/>
      <c r="AP130" s="7"/>
      <c r="AQ130" s="7">
        <f t="shared" si="23"/>
        <v>0</v>
      </c>
      <c r="AR130" s="3">
        <f t="shared" si="33"/>
        <v>68</v>
      </c>
      <c r="AS130" s="8">
        <f t="shared" si="25"/>
        <v>0</v>
      </c>
    </row>
    <row r="131" spans="1:45" ht="12.75" customHeight="1" x14ac:dyDescent="0.2">
      <c r="A131" s="99"/>
      <c r="B131" s="95"/>
      <c r="C131" s="27" t="s">
        <v>66</v>
      </c>
      <c r="D131" s="17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3"/>
      <c r="AI131" s="3"/>
      <c r="AJ131" s="7"/>
      <c r="AK131" s="4"/>
      <c r="AL131" s="4"/>
      <c r="AM131" s="7"/>
      <c r="AN131" s="7"/>
      <c r="AO131" s="7"/>
      <c r="AP131" s="7"/>
      <c r="AQ131" s="7">
        <f t="shared" si="23"/>
        <v>0</v>
      </c>
      <c r="AR131" s="3">
        <f t="shared" si="33"/>
        <v>68</v>
      </c>
      <c r="AS131" s="8">
        <f t="shared" si="25"/>
        <v>0</v>
      </c>
    </row>
    <row r="132" spans="1:45" ht="27" customHeight="1" x14ac:dyDescent="0.2">
      <c r="A132" s="45"/>
      <c r="B132" s="46"/>
      <c r="C132" s="46"/>
      <c r="D132" s="46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5"/>
      <c r="AN132" s="45"/>
      <c r="AO132" s="45"/>
      <c r="AP132" s="45"/>
      <c r="AQ132" s="45"/>
      <c r="AR132" s="45"/>
      <c r="AS132" s="45"/>
    </row>
    <row r="133" spans="1:45" ht="90.75" customHeight="1" x14ac:dyDescent="0.2">
      <c r="A133" s="104" t="s">
        <v>26</v>
      </c>
      <c r="B133" s="104"/>
      <c r="C133" s="104"/>
      <c r="D133" s="104"/>
      <c r="E133" s="129" t="s">
        <v>40</v>
      </c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5" t="s">
        <v>20</v>
      </c>
      <c r="AR133" s="125" t="s">
        <v>22</v>
      </c>
      <c r="AS133" s="139" t="s">
        <v>21</v>
      </c>
    </row>
    <row r="134" spans="1:45" ht="21" customHeight="1" x14ac:dyDescent="0.2">
      <c r="A134" s="95" t="s">
        <v>0</v>
      </c>
      <c r="B134" s="95"/>
      <c r="C134" s="95"/>
      <c r="D134" s="15" t="s">
        <v>18</v>
      </c>
      <c r="E134" s="95" t="s">
        <v>1</v>
      </c>
      <c r="F134" s="95"/>
      <c r="G134" s="95"/>
      <c r="H134" s="95"/>
      <c r="I134" s="95" t="s">
        <v>2</v>
      </c>
      <c r="J134" s="95"/>
      <c r="K134" s="95"/>
      <c r="L134" s="95"/>
      <c r="M134" s="95" t="s">
        <v>3</v>
      </c>
      <c r="N134" s="95"/>
      <c r="O134" s="95"/>
      <c r="P134" s="95"/>
      <c r="Q134" s="95" t="s">
        <v>4</v>
      </c>
      <c r="R134" s="95"/>
      <c r="S134" s="95"/>
      <c r="T134" s="95"/>
      <c r="U134" s="95" t="s">
        <v>5</v>
      </c>
      <c r="V134" s="95"/>
      <c r="W134" s="95"/>
      <c r="X134" s="95" t="s">
        <v>6</v>
      </c>
      <c r="Y134" s="95"/>
      <c r="Z134" s="95"/>
      <c r="AA134" s="95"/>
      <c r="AB134" s="95" t="s">
        <v>7</v>
      </c>
      <c r="AC134" s="95"/>
      <c r="AD134" s="95"/>
      <c r="AE134" s="95" t="s">
        <v>8</v>
      </c>
      <c r="AF134" s="95"/>
      <c r="AG134" s="95"/>
      <c r="AH134" s="95"/>
      <c r="AI134" s="95"/>
      <c r="AJ134" s="95" t="s">
        <v>9</v>
      </c>
      <c r="AK134" s="95"/>
      <c r="AL134" s="95"/>
      <c r="AM134" s="95" t="s">
        <v>10</v>
      </c>
      <c r="AN134" s="95"/>
      <c r="AO134" s="95"/>
      <c r="AP134" s="95"/>
      <c r="AQ134" s="125"/>
      <c r="AR134" s="125"/>
      <c r="AS134" s="139"/>
    </row>
    <row r="135" spans="1:45" ht="15" customHeight="1" x14ac:dyDescent="0.2">
      <c r="A135" s="95"/>
      <c r="B135" s="95"/>
      <c r="C135" s="95"/>
      <c r="D135" s="15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25"/>
      <c r="AR135" s="125"/>
      <c r="AS135" s="139"/>
    </row>
    <row r="136" spans="1:45" ht="14.25" customHeight="1" x14ac:dyDescent="0.2">
      <c r="A136" s="99" t="s">
        <v>25</v>
      </c>
      <c r="B136" s="96" t="s">
        <v>13</v>
      </c>
      <c r="C136" s="16" t="s">
        <v>69</v>
      </c>
      <c r="D136" s="17"/>
      <c r="E136" s="74"/>
      <c r="F136" s="88">
        <v>1</v>
      </c>
      <c r="G136" s="74"/>
      <c r="H136" s="74"/>
      <c r="I136" s="74"/>
      <c r="J136" s="74"/>
      <c r="K136" s="74"/>
      <c r="L136" s="74"/>
      <c r="M136" s="74"/>
      <c r="N136" s="74"/>
      <c r="O136" s="74"/>
      <c r="P136" s="88">
        <v>1</v>
      </c>
      <c r="Q136" s="88">
        <v>1</v>
      </c>
      <c r="R136" s="74"/>
      <c r="S136" s="88">
        <v>1</v>
      </c>
      <c r="T136" s="74"/>
      <c r="U136" s="74"/>
      <c r="V136" s="74"/>
      <c r="W136" s="88">
        <v>1</v>
      </c>
      <c r="X136" s="74"/>
      <c r="Y136" s="88">
        <v>1</v>
      </c>
      <c r="Z136" s="88">
        <v>1</v>
      </c>
      <c r="AA136" s="74"/>
      <c r="AB136" s="74"/>
      <c r="AC136" s="88">
        <v>1</v>
      </c>
      <c r="AD136" s="74"/>
      <c r="AE136" s="88">
        <v>1</v>
      </c>
      <c r="AF136" s="89">
        <v>1</v>
      </c>
      <c r="AG136" s="190">
        <v>1</v>
      </c>
      <c r="AH136" s="74"/>
      <c r="AI136" s="88">
        <v>1</v>
      </c>
      <c r="AJ136" s="78"/>
      <c r="AK136" s="88">
        <v>1</v>
      </c>
      <c r="AL136" s="88">
        <v>1</v>
      </c>
      <c r="AM136" s="78"/>
      <c r="AN136" s="78"/>
      <c r="AO136" s="78"/>
      <c r="AP136" s="78"/>
      <c r="AQ136" s="7">
        <f t="shared" ref="AQ136:AQ157" si="34">SUM(E136:AP136)</f>
        <v>14</v>
      </c>
      <c r="AR136" s="3">
        <f>34*5</f>
        <v>170</v>
      </c>
      <c r="AS136" s="8">
        <f t="shared" ref="AS136:AS157" si="35">AQ136/AR136</f>
        <v>8.2352941176470587E-2</v>
      </c>
    </row>
    <row r="137" spans="1:45" ht="17.25" customHeight="1" x14ac:dyDescent="0.2">
      <c r="A137" s="99"/>
      <c r="B137" s="97"/>
      <c r="C137" s="16" t="s">
        <v>70</v>
      </c>
      <c r="D137" s="17"/>
      <c r="E137" s="74"/>
      <c r="F137" s="88">
        <v>1</v>
      </c>
      <c r="G137" s="74"/>
      <c r="H137" s="74"/>
      <c r="I137" s="74"/>
      <c r="J137" s="74"/>
      <c r="K137" s="74"/>
      <c r="L137" s="74"/>
      <c r="M137" s="74"/>
      <c r="N137" s="74"/>
      <c r="O137" s="74"/>
      <c r="P137" s="88">
        <v>1</v>
      </c>
      <c r="Q137" s="88">
        <v>1</v>
      </c>
      <c r="R137" s="74"/>
      <c r="S137" s="88">
        <v>1</v>
      </c>
      <c r="T137" s="74"/>
      <c r="U137" s="74"/>
      <c r="V137" s="74"/>
      <c r="W137" s="88">
        <v>1</v>
      </c>
      <c r="X137" s="74"/>
      <c r="Y137" s="88">
        <v>1</v>
      </c>
      <c r="Z137" s="88">
        <v>1</v>
      </c>
      <c r="AA137" s="74"/>
      <c r="AB137" s="74"/>
      <c r="AC137" s="88">
        <v>1</v>
      </c>
      <c r="AD137" s="74"/>
      <c r="AE137" s="88">
        <v>1</v>
      </c>
      <c r="AF137" s="89">
        <v>1</v>
      </c>
      <c r="AG137" s="190">
        <v>1</v>
      </c>
      <c r="AH137" s="74"/>
      <c r="AI137" s="88">
        <v>1</v>
      </c>
      <c r="AJ137" s="74"/>
      <c r="AK137" s="88">
        <v>1</v>
      </c>
      <c r="AL137" s="88">
        <v>1</v>
      </c>
      <c r="AM137" s="78"/>
      <c r="AN137" s="78"/>
      <c r="AO137" s="78"/>
      <c r="AP137" s="78"/>
      <c r="AQ137" s="7">
        <f t="shared" si="34"/>
        <v>14</v>
      </c>
      <c r="AR137" s="3">
        <f t="shared" ref="AR137" si="36">34*5</f>
        <v>170</v>
      </c>
      <c r="AS137" s="8">
        <f t="shared" si="35"/>
        <v>8.2352941176470587E-2</v>
      </c>
    </row>
    <row r="138" spans="1:45" ht="18" customHeight="1" x14ac:dyDescent="0.2">
      <c r="A138" s="99"/>
      <c r="B138" s="96" t="s">
        <v>27</v>
      </c>
      <c r="C138" s="16" t="s">
        <v>69</v>
      </c>
      <c r="D138" s="17"/>
      <c r="E138" s="74"/>
      <c r="F138" s="74"/>
      <c r="G138" s="74"/>
      <c r="H138" s="88">
        <v>1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88">
        <v>1</v>
      </c>
      <c r="U138" s="77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8"/>
      <c r="AK138" s="78"/>
      <c r="AL138" s="74"/>
      <c r="AM138" s="78"/>
      <c r="AN138" s="78"/>
      <c r="AO138" s="78"/>
      <c r="AP138" s="78"/>
      <c r="AQ138" s="7">
        <f t="shared" si="34"/>
        <v>2</v>
      </c>
      <c r="AR138" s="3">
        <f>34*3</f>
        <v>102</v>
      </c>
      <c r="AS138" s="8">
        <f t="shared" si="35"/>
        <v>1.9607843137254902E-2</v>
      </c>
    </row>
    <row r="139" spans="1:45" ht="18" customHeight="1" x14ac:dyDescent="0.2">
      <c r="A139" s="99"/>
      <c r="B139" s="97"/>
      <c r="C139" s="16" t="s">
        <v>70</v>
      </c>
      <c r="D139" s="17"/>
      <c r="E139" s="74"/>
      <c r="F139" s="74"/>
      <c r="G139" s="74"/>
      <c r="H139" s="88">
        <v>1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88">
        <v>1</v>
      </c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8"/>
      <c r="AN139" s="78"/>
      <c r="AO139" s="78"/>
      <c r="AP139" s="78"/>
      <c r="AQ139" s="7">
        <f t="shared" si="34"/>
        <v>2</v>
      </c>
      <c r="AR139" s="3">
        <f t="shared" ref="AR139:AR141" si="37">34*3</f>
        <v>102</v>
      </c>
      <c r="AS139" s="8">
        <f t="shared" si="35"/>
        <v>1.9607843137254902E-2</v>
      </c>
    </row>
    <row r="140" spans="1:45" ht="21" customHeight="1" x14ac:dyDescent="0.2">
      <c r="A140" s="99"/>
      <c r="B140" s="96" t="s">
        <v>12</v>
      </c>
      <c r="C140" s="16" t="s">
        <v>69</v>
      </c>
      <c r="D140" s="12"/>
      <c r="E140" s="74"/>
      <c r="F140" s="69">
        <v>1</v>
      </c>
      <c r="G140" s="74"/>
      <c r="H140" s="69">
        <v>1</v>
      </c>
      <c r="I140" s="74"/>
      <c r="J140" s="74"/>
      <c r="K140" s="74"/>
      <c r="L140" s="69">
        <v>1</v>
      </c>
      <c r="M140" s="74"/>
      <c r="N140" s="74"/>
      <c r="O140" s="74"/>
      <c r="P140" s="74"/>
      <c r="Q140" s="69">
        <v>1</v>
      </c>
      <c r="R140" s="74"/>
      <c r="S140" s="74"/>
      <c r="T140" s="69">
        <v>1</v>
      </c>
      <c r="U140" s="74"/>
      <c r="V140" s="74"/>
      <c r="W140" s="69">
        <v>1</v>
      </c>
      <c r="X140" s="74"/>
      <c r="Y140" s="74"/>
      <c r="Z140" s="69">
        <v>1</v>
      </c>
      <c r="AA140" s="74"/>
      <c r="AB140" s="74"/>
      <c r="AC140" s="69">
        <v>1</v>
      </c>
      <c r="AD140" s="74"/>
      <c r="AE140" s="69">
        <v>1</v>
      </c>
      <c r="AF140" s="74"/>
      <c r="AG140" s="69">
        <v>1</v>
      </c>
      <c r="AH140" s="74"/>
      <c r="AI140" s="78"/>
      <c r="AJ140" s="78"/>
      <c r="AK140" s="69">
        <v>1</v>
      </c>
      <c r="AL140" s="74"/>
      <c r="AM140" s="78"/>
      <c r="AN140" s="78"/>
      <c r="AO140" s="78"/>
      <c r="AP140" s="78"/>
      <c r="AQ140" s="7">
        <f t="shared" si="34"/>
        <v>11</v>
      </c>
      <c r="AR140" s="3">
        <f t="shared" si="37"/>
        <v>102</v>
      </c>
      <c r="AS140" s="8">
        <f t="shared" si="35"/>
        <v>0.10784313725490197</v>
      </c>
    </row>
    <row r="141" spans="1:45" ht="18.75" customHeight="1" x14ac:dyDescent="0.2">
      <c r="A141" s="99"/>
      <c r="B141" s="97"/>
      <c r="C141" s="16" t="s">
        <v>70</v>
      </c>
      <c r="D141" s="12"/>
      <c r="E141" s="74"/>
      <c r="F141" s="69">
        <v>1</v>
      </c>
      <c r="G141" s="74"/>
      <c r="H141" s="69">
        <v>1</v>
      </c>
      <c r="I141" s="74"/>
      <c r="J141" s="74"/>
      <c r="K141" s="74"/>
      <c r="L141" s="69">
        <v>1</v>
      </c>
      <c r="M141" s="74"/>
      <c r="N141" s="74"/>
      <c r="O141" s="74"/>
      <c r="P141" s="74"/>
      <c r="Q141" s="69">
        <v>1</v>
      </c>
      <c r="R141" s="74"/>
      <c r="S141" s="74"/>
      <c r="T141" s="69">
        <v>1</v>
      </c>
      <c r="U141" s="74"/>
      <c r="V141" s="74"/>
      <c r="W141" s="69">
        <v>1</v>
      </c>
      <c r="X141" s="74"/>
      <c r="Y141" s="74"/>
      <c r="Z141" s="69">
        <v>1</v>
      </c>
      <c r="AA141" s="74"/>
      <c r="AB141" s="74"/>
      <c r="AC141" s="69">
        <v>1</v>
      </c>
      <c r="AD141" s="74"/>
      <c r="AE141" s="69">
        <v>1</v>
      </c>
      <c r="AF141" s="74"/>
      <c r="AG141" s="69">
        <v>1</v>
      </c>
      <c r="AH141" s="74"/>
      <c r="AI141" s="74"/>
      <c r="AJ141" s="74"/>
      <c r="AK141" s="69">
        <v>1</v>
      </c>
      <c r="AL141" s="74"/>
      <c r="AM141" s="78"/>
      <c r="AN141" s="78"/>
      <c r="AO141" s="78"/>
      <c r="AP141" s="78"/>
      <c r="AQ141" s="7">
        <f t="shared" si="34"/>
        <v>11</v>
      </c>
      <c r="AR141" s="3">
        <f t="shared" si="37"/>
        <v>102</v>
      </c>
      <c r="AS141" s="8">
        <f t="shared" si="35"/>
        <v>0.10784313725490197</v>
      </c>
    </row>
    <row r="142" spans="1:45" ht="21" customHeight="1" x14ac:dyDescent="0.2">
      <c r="A142" s="99"/>
      <c r="B142" s="96" t="s">
        <v>11</v>
      </c>
      <c r="C142" s="16" t="s">
        <v>69</v>
      </c>
      <c r="D142" s="17"/>
      <c r="E142" s="74"/>
      <c r="F142" s="74"/>
      <c r="G142" s="74"/>
      <c r="H142" s="69">
        <v>1</v>
      </c>
      <c r="I142" s="74"/>
      <c r="J142" s="74"/>
      <c r="K142" s="74"/>
      <c r="L142" s="74"/>
      <c r="M142" s="69">
        <v>1</v>
      </c>
      <c r="N142" s="69">
        <v>1</v>
      </c>
      <c r="O142" s="74"/>
      <c r="P142" s="74"/>
      <c r="Q142" s="74"/>
      <c r="R142" s="74"/>
      <c r="S142" s="74"/>
      <c r="T142" s="74"/>
      <c r="U142" s="74"/>
      <c r="V142" s="74"/>
      <c r="W142" s="74"/>
      <c r="X142" s="69">
        <v>1</v>
      </c>
      <c r="Y142" s="74"/>
      <c r="Z142" s="74"/>
      <c r="AA142" s="74"/>
      <c r="AB142" s="74"/>
      <c r="AC142" s="74"/>
      <c r="AD142" s="74"/>
      <c r="AE142" s="74"/>
      <c r="AF142" s="75"/>
      <c r="AG142" s="69">
        <v>1</v>
      </c>
      <c r="AH142" s="190">
        <v>1</v>
      </c>
      <c r="AI142" s="69">
        <v>1</v>
      </c>
      <c r="AJ142" s="76">
        <v>1</v>
      </c>
      <c r="AK142" s="74"/>
      <c r="AL142" s="74"/>
      <c r="AM142" s="78"/>
      <c r="AN142" s="78"/>
      <c r="AO142" s="78"/>
      <c r="AP142" s="78"/>
      <c r="AQ142" s="7">
        <f t="shared" si="34"/>
        <v>8</v>
      </c>
      <c r="AR142" s="3">
        <f t="shared" ref="AR142:AR143" si="38">34*5</f>
        <v>170</v>
      </c>
      <c r="AS142" s="8">
        <f t="shared" si="35"/>
        <v>4.7058823529411764E-2</v>
      </c>
    </row>
    <row r="143" spans="1:45" ht="21" customHeight="1" x14ac:dyDescent="0.2">
      <c r="A143" s="99"/>
      <c r="B143" s="97"/>
      <c r="C143" s="16" t="s">
        <v>70</v>
      </c>
      <c r="D143" s="17"/>
      <c r="E143" s="74"/>
      <c r="F143" s="74"/>
      <c r="G143" s="74"/>
      <c r="H143" s="69">
        <v>1</v>
      </c>
      <c r="I143" s="74"/>
      <c r="J143" s="74"/>
      <c r="K143" s="74"/>
      <c r="L143" s="74"/>
      <c r="M143" s="69">
        <v>1</v>
      </c>
      <c r="N143" s="69">
        <v>1</v>
      </c>
      <c r="O143" s="74"/>
      <c r="P143" s="74"/>
      <c r="Q143" s="74"/>
      <c r="R143" s="74"/>
      <c r="S143" s="74"/>
      <c r="T143" s="74"/>
      <c r="U143" s="74"/>
      <c r="V143" s="74"/>
      <c r="W143" s="74"/>
      <c r="X143" s="69">
        <v>1</v>
      </c>
      <c r="Y143" s="74"/>
      <c r="Z143" s="74"/>
      <c r="AA143" s="74"/>
      <c r="AB143" s="74"/>
      <c r="AC143" s="74"/>
      <c r="AD143" s="74"/>
      <c r="AE143" s="74"/>
      <c r="AF143" s="74"/>
      <c r="AG143" s="69">
        <v>1</v>
      </c>
      <c r="AH143" s="190">
        <v>1</v>
      </c>
      <c r="AI143" s="76">
        <v>1</v>
      </c>
      <c r="AJ143" s="76">
        <v>1</v>
      </c>
      <c r="AK143" s="74"/>
      <c r="AL143" s="74"/>
      <c r="AM143" s="78"/>
      <c r="AN143" s="78"/>
      <c r="AO143" s="78"/>
      <c r="AP143" s="78"/>
      <c r="AQ143" s="7">
        <f t="shared" si="34"/>
        <v>8</v>
      </c>
      <c r="AR143" s="3">
        <f t="shared" si="38"/>
        <v>170</v>
      </c>
      <c r="AS143" s="8">
        <f t="shared" si="35"/>
        <v>4.7058823529411764E-2</v>
      </c>
    </row>
    <row r="144" spans="1:45" ht="21" customHeight="1" x14ac:dyDescent="0.2">
      <c r="A144" s="99"/>
      <c r="B144" s="96" t="s">
        <v>28</v>
      </c>
      <c r="C144" s="16" t="s">
        <v>69</v>
      </c>
      <c r="D144" s="17"/>
      <c r="E144" s="74"/>
      <c r="F144" s="74"/>
      <c r="G144" s="74"/>
      <c r="H144" s="74"/>
      <c r="I144" s="74"/>
      <c r="J144" s="74"/>
      <c r="K144" s="74"/>
      <c r="L144" s="69">
        <v>1</v>
      </c>
      <c r="M144" s="74"/>
      <c r="N144" s="74"/>
      <c r="O144" s="74"/>
      <c r="P144" s="74"/>
      <c r="Q144" s="74"/>
      <c r="R144" s="74"/>
      <c r="S144" s="69">
        <v>1</v>
      </c>
      <c r="T144" s="77"/>
      <c r="U144" s="74"/>
      <c r="V144" s="74"/>
      <c r="W144" s="74"/>
      <c r="X144" s="3"/>
      <c r="Y144" s="74"/>
      <c r="Z144" s="74"/>
      <c r="AA144" s="88">
        <v>1</v>
      </c>
      <c r="AB144" s="74"/>
      <c r="AC144" s="74"/>
      <c r="AD144" s="74"/>
      <c r="AE144" s="74"/>
      <c r="AF144" s="88">
        <v>1</v>
      </c>
      <c r="AG144" s="74"/>
      <c r="AH144" s="74"/>
      <c r="AI144" s="190">
        <v>1</v>
      </c>
      <c r="AJ144" s="78"/>
      <c r="AK144" s="74"/>
      <c r="AL144" s="74"/>
      <c r="AM144" s="78"/>
      <c r="AN144" s="78"/>
      <c r="AO144" s="78"/>
      <c r="AP144" s="78"/>
      <c r="AQ144" s="7">
        <f t="shared" si="34"/>
        <v>5</v>
      </c>
      <c r="AR144" s="3">
        <f t="shared" ref="AR144:AR145" si="39">34*3</f>
        <v>102</v>
      </c>
      <c r="AS144" s="8">
        <f t="shared" si="35"/>
        <v>4.9019607843137254E-2</v>
      </c>
    </row>
    <row r="145" spans="1:45" ht="18.75" customHeight="1" x14ac:dyDescent="0.2">
      <c r="A145" s="99"/>
      <c r="B145" s="97"/>
      <c r="C145" s="16" t="s">
        <v>70</v>
      </c>
      <c r="D145" s="14"/>
      <c r="E145" s="74"/>
      <c r="F145" s="74"/>
      <c r="G145" s="74"/>
      <c r="H145" s="74"/>
      <c r="I145" s="74"/>
      <c r="J145" s="74"/>
      <c r="K145" s="74"/>
      <c r="L145" s="69">
        <v>1</v>
      </c>
      <c r="M145" s="74"/>
      <c r="N145" s="74"/>
      <c r="O145" s="74"/>
      <c r="P145" s="74"/>
      <c r="Q145" s="74"/>
      <c r="R145" s="74"/>
      <c r="S145" s="69">
        <v>1</v>
      </c>
      <c r="T145" s="74"/>
      <c r="U145" s="74"/>
      <c r="V145" s="74"/>
      <c r="W145" s="74"/>
      <c r="X145" s="3"/>
      <c r="Y145" s="74"/>
      <c r="Z145" s="74"/>
      <c r="AA145" s="88">
        <v>1</v>
      </c>
      <c r="AB145" s="74"/>
      <c r="AC145" s="74"/>
      <c r="AD145" s="74"/>
      <c r="AE145" s="74"/>
      <c r="AF145" s="88">
        <v>1</v>
      </c>
      <c r="AG145" s="74"/>
      <c r="AH145" s="74"/>
      <c r="AI145" s="190">
        <v>1</v>
      </c>
      <c r="AJ145" s="78"/>
      <c r="AK145" s="74"/>
      <c r="AL145" s="74"/>
      <c r="AM145" s="78"/>
      <c r="AN145" s="78"/>
      <c r="AO145" s="78"/>
      <c r="AP145" s="78"/>
      <c r="AQ145" s="7">
        <f t="shared" si="34"/>
        <v>5</v>
      </c>
      <c r="AR145" s="3">
        <f t="shared" si="39"/>
        <v>102</v>
      </c>
      <c r="AS145" s="8">
        <f t="shared" si="35"/>
        <v>4.9019607843137254E-2</v>
      </c>
    </row>
    <row r="146" spans="1:45" ht="18" customHeight="1" x14ac:dyDescent="0.2">
      <c r="A146" s="99"/>
      <c r="B146" s="96" t="s">
        <v>30</v>
      </c>
      <c r="C146" s="16" t="s">
        <v>69</v>
      </c>
      <c r="D146" s="17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69">
        <v>1</v>
      </c>
      <c r="Y146" s="74"/>
      <c r="Z146" s="74"/>
      <c r="AA146" s="74"/>
      <c r="AB146" s="74"/>
      <c r="AC146" s="74"/>
      <c r="AD146" s="74"/>
      <c r="AE146" s="74"/>
      <c r="AF146" s="190">
        <v>1</v>
      </c>
      <c r="AG146" s="189">
        <v>2</v>
      </c>
      <c r="AH146" s="74"/>
      <c r="AI146" s="74"/>
      <c r="AJ146" s="78"/>
      <c r="AK146" s="74"/>
      <c r="AL146" s="74"/>
      <c r="AM146" s="78"/>
      <c r="AN146" s="78"/>
      <c r="AO146" s="78"/>
      <c r="AP146" s="78"/>
      <c r="AQ146" s="7">
        <f t="shared" si="34"/>
        <v>4</v>
      </c>
      <c r="AR146" s="3">
        <f>34*1</f>
        <v>34</v>
      </c>
      <c r="AS146" s="8">
        <f t="shared" si="35"/>
        <v>0.11764705882352941</v>
      </c>
    </row>
    <row r="147" spans="1:45" ht="15.75" customHeight="1" x14ac:dyDescent="0.2">
      <c r="A147" s="99"/>
      <c r="B147" s="97"/>
      <c r="C147" s="16" t="s">
        <v>70</v>
      </c>
      <c r="D147" s="17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69">
        <v>1</v>
      </c>
      <c r="Y147" s="74"/>
      <c r="Z147" s="74"/>
      <c r="AA147" s="74"/>
      <c r="AB147" s="74"/>
      <c r="AC147" s="74"/>
      <c r="AD147" s="74"/>
      <c r="AE147" s="74"/>
      <c r="AF147" s="190">
        <v>1</v>
      </c>
      <c r="AG147" s="69">
        <v>2</v>
      </c>
      <c r="AH147" s="74"/>
      <c r="AI147" s="74"/>
      <c r="AJ147" s="77"/>
      <c r="AK147" s="74"/>
      <c r="AL147" s="74"/>
      <c r="AM147" s="78"/>
      <c r="AN147" s="78"/>
      <c r="AO147" s="78"/>
      <c r="AP147" s="78"/>
      <c r="AQ147" s="7">
        <f t="shared" si="34"/>
        <v>4</v>
      </c>
      <c r="AR147" s="3">
        <f t="shared" ref="AR147:AR153" si="40">34*1</f>
        <v>34</v>
      </c>
      <c r="AS147" s="8">
        <f t="shared" si="35"/>
        <v>0.11764705882352941</v>
      </c>
    </row>
    <row r="148" spans="1:45" ht="18" customHeight="1" x14ac:dyDescent="0.2">
      <c r="A148" s="99"/>
      <c r="B148" s="96" t="s">
        <v>29</v>
      </c>
      <c r="C148" s="16" t="s">
        <v>69</v>
      </c>
      <c r="D148" s="14"/>
      <c r="E148" s="74"/>
      <c r="F148" s="74"/>
      <c r="G148" s="74"/>
      <c r="H148" s="74"/>
      <c r="I148" s="74"/>
      <c r="J148" s="88">
        <v>1</v>
      </c>
      <c r="K148" s="74"/>
      <c r="L148" s="74"/>
      <c r="M148" s="74"/>
      <c r="N148" s="74"/>
      <c r="O148" s="88">
        <v>1</v>
      </c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7"/>
      <c r="AH148" s="190">
        <v>1</v>
      </c>
      <c r="AI148" s="74"/>
      <c r="AJ148" s="78"/>
      <c r="AK148" s="77"/>
      <c r="AL148" s="74"/>
      <c r="AM148" s="78"/>
      <c r="AN148" s="78"/>
      <c r="AO148" s="78"/>
      <c r="AP148" s="78"/>
      <c r="AQ148" s="7">
        <f t="shared" si="34"/>
        <v>3</v>
      </c>
      <c r="AR148" s="3">
        <f t="shared" si="40"/>
        <v>34</v>
      </c>
      <c r="AS148" s="8">
        <f t="shared" si="35"/>
        <v>8.8235294117647065E-2</v>
      </c>
    </row>
    <row r="149" spans="1:45" ht="15.75" customHeight="1" x14ac:dyDescent="0.2">
      <c r="A149" s="99"/>
      <c r="B149" s="97"/>
      <c r="C149" s="16" t="s">
        <v>70</v>
      </c>
      <c r="D149" s="14"/>
      <c r="E149" s="74"/>
      <c r="F149" s="74"/>
      <c r="G149" s="74"/>
      <c r="H149" s="74"/>
      <c r="I149" s="74"/>
      <c r="J149" s="88">
        <v>1</v>
      </c>
      <c r="K149" s="74"/>
      <c r="L149" s="74"/>
      <c r="M149" s="74"/>
      <c r="N149" s="74"/>
      <c r="O149" s="88">
        <v>1</v>
      </c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7"/>
      <c r="AG149" s="77"/>
      <c r="AH149" s="190">
        <v>1</v>
      </c>
      <c r="AI149" s="74"/>
      <c r="AJ149" s="78"/>
      <c r="AK149" s="77"/>
      <c r="AL149" s="74"/>
      <c r="AM149" s="78"/>
      <c r="AN149" s="78"/>
      <c r="AO149" s="78"/>
      <c r="AP149" s="78"/>
      <c r="AQ149" s="7">
        <f t="shared" si="34"/>
        <v>3</v>
      </c>
      <c r="AR149" s="3">
        <f t="shared" si="40"/>
        <v>34</v>
      </c>
      <c r="AS149" s="8">
        <f t="shared" si="35"/>
        <v>8.8235294117647065E-2</v>
      </c>
    </row>
    <row r="150" spans="1:45" ht="18" customHeight="1" x14ac:dyDescent="0.2">
      <c r="A150" s="99"/>
      <c r="B150" s="95" t="s">
        <v>42</v>
      </c>
      <c r="C150" s="16" t="s">
        <v>69</v>
      </c>
      <c r="D150" s="14"/>
      <c r="E150" s="74"/>
      <c r="F150" s="74"/>
      <c r="G150" s="74"/>
      <c r="H150" s="74"/>
      <c r="I150" s="74"/>
      <c r="J150" s="74"/>
      <c r="K150" s="74"/>
      <c r="L150" s="74"/>
      <c r="M150" s="74"/>
      <c r="N150" s="88">
        <v>1</v>
      </c>
      <c r="O150" s="74"/>
      <c r="P150" s="74"/>
      <c r="Q150" s="88">
        <v>1</v>
      </c>
      <c r="R150" s="74"/>
      <c r="S150" s="74"/>
      <c r="T150" s="74"/>
      <c r="U150" s="74"/>
      <c r="V150" s="74"/>
      <c r="W150" s="74"/>
      <c r="X150" s="88">
        <v>1</v>
      </c>
      <c r="Y150" s="74"/>
      <c r="Z150" s="74"/>
      <c r="AA150" s="74"/>
      <c r="AB150" s="74"/>
      <c r="AC150" s="74"/>
      <c r="AD150" s="74"/>
      <c r="AE150" s="88">
        <v>1</v>
      </c>
      <c r="AF150" s="77"/>
      <c r="AG150" s="77"/>
      <c r="AH150" s="74"/>
      <c r="AI150" s="74"/>
      <c r="AJ150" s="78"/>
      <c r="AK150" s="77"/>
      <c r="AL150" s="74"/>
      <c r="AM150" s="78"/>
      <c r="AN150" s="78"/>
      <c r="AO150" s="78"/>
      <c r="AP150" s="78"/>
      <c r="AQ150" s="7">
        <f t="shared" si="34"/>
        <v>4</v>
      </c>
      <c r="AR150" s="3">
        <f t="shared" si="40"/>
        <v>34</v>
      </c>
      <c r="AS150" s="8">
        <f t="shared" si="35"/>
        <v>0.11764705882352941</v>
      </c>
    </row>
    <row r="151" spans="1:45" ht="14.25" customHeight="1" x14ac:dyDescent="0.2">
      <c r="A151" s="99"/>
      <c r="B151" s="95"/>
      <c r="C151" s="16" t="s">
        <v>70</v>
      </c>
      <c r="D151" s="14"/>
      <c r="E151" s="74"/>
      <c r="F151" s="74"/>
      <c r="G151" s="74"/>
      <c r="H151" s="74"/>
      <c r="I151" s="74"/>
      <c r="J151" s="74"/>
      <c r="K151" s="74"/>
      <c r="L151" s="74"/>
      <c r="M151" s="74"/>
      <c r="N151" s="88">
        <v>1</v>
      </c>
      <c r="O151" s="74"/>
      <c r="P151" s="74"/>
      <c r="Q151" s="88">
        <v>1</v>
      </c>
      <c r="R151" s="74"/>
      <c r="S151" s="74"/>
      <c r="T151" s="74"/>
      <c r="U151" s="74"/>
      <c r="V151" s="74"/>
      <c r="W151" s="74"/>
      <c r="X151" s="88">
        <v>1</v>
      </c>
      <c r="Y151" s="74"/>
      <c r="Z151" s="74"/>
      <c r="AA151" s="74"/>
      <c r="AB151" s="74"/>
      <c r="AC151" s="74"/>
      <c r="AD151" s="74"/>
      <c r="AE151" s="88">
        <v>1</v>
      </c>
      <c r="AF151" s="77"/>
      <c r="AG151" s="77"/>
      <c r="AH151" s="74"/>
      <c r="AI151" s="74"/>
      <c r="AJ151" s="78"/>
      <c r="AK151" s="77"/>
      <c r="AL151" s="74"/>
      <c r="AM151" s="78"/>
      <c r="AN151" s="78"/>
      <c r="AO151" s="78"/>
      <c r="AP151" s="78"/>
      <c r="AQ151" s="7">
        <f t="shared" si="34"/>
        <v>4</v>
      </c>
      <c r="AR151" s="3">
        <f t="shared" si="40"/>
        <v>34</v>
      </c>
      <c r="AS151" s="8">
        <f t="shared" si="35"/>
        <v>0.11764705882352941</v>
      </c>
    </row>
    <row r="152" spans="1:45" ht="12.75" customHeight="1" x14ac:dyDescent="0.2">
      <c r="A152" s="99"/>
      <c r="B152" s="96" t="s">
        <v>43</v>
      </c>
      <c r="C152" s="16" t="s">
        <v>69</v>
      </c>
      <c r="D152" s="1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88">
        <v>1</v>
      </c>
      <c r="W152" s="74"/>
      <c r="X152" s="74"/>
      <c r="Y152" s="74"/>
      <c r="Z152" s="74"/>
      <c r="AA152" s="74"/>
      <c r="AB152" s="74"/>
      <c r="AC152" s="74"/>
      <c r="AD152" s="74"/>
      <c r="AE152" s="74"/>
      <c r="AF152" s="77"/>
      <c r="AG152" s="77"/>
      <c r="AH152" s="74"/>
      <c r="AI152" s="74"/>
      <c r="AJ152" s="78"/>
      <c r="AK152" s="88">
        <v>1</v>
      </c>
      <c r="AL152" s="74"/>
      <c r="AM152" s="78"/>
      <c r="AN152" s="78"/>
      <c r="AO152" s="78"/>
      <c r="AP152" s="78"/>
      <c r="AQ152" s="7">
        <f t="shared" si="34"/>
        <v>2</v>
      </c>
      <c r="AR152" s="3">
        <f t="shared" si="40"/>
        <v>34</v>
      </c>
      <c r="AS152" s="8">
        <f t="shared" si="35"/>
        <v>5.8823529411764705E-2</v>
      </c>
    </row>
    <row r="153" spans="1:45" ht="12.75" customHeight="1" x14ac:dyDescent="0.2">
      <c r="A153" s="99"/>
      <c r="B153" s="97"/>
      <c r="C153" s="16" t="s">
        <v>70</v>
      </c>
      <c r="D153" s="1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88">
        <v>1</v>
      </c>
      <c r="W153" s="74"/>
      <c r="X153" s="74"/>
      <c r="Y153" s="74"/>
      <c r="Z153" s="74"/>
      <c r="AA153" s="74"/>
      <c r="AB153" s="74"/>
      <c r="AC153" s="74"/>
      <c r="AD153" s="74"/>
      <c r="AE153" s="74"/>
      <c r="AF153" s="77"/>
      <c r="AG153" s="77"/>
      <c r="AH153" s="74"/>
      <c r="AI153" s="74"/>
      <c r="AJ153" s="78"/>
      <c r="AK153" s="88">
        <v>1</v>
      </c>
      <c r="AL153" s="74"/>
      <c r="AM153" s="78"/>
      <c r="AN153" s="78"/>
      <c r="AO153" s="78"/>
      <c r="AP153" s="78"/>
      <c r="AQ153" s="7">
        <f t="shared" si="34"/>
        <v>2</v>
      </c>
      <c r="AR153" s="3">
        <f t="shared" si="40"/>
        <v>34</v>
      </c>
      <c r="AS153" s="8">
        <f t="shared" si="35"/>
        <v>5.8823529411764705E-2</v>
      </c>
    </row>
    <row r="154" spans="1:45" ht="15" customHeight="1" x14ac:dyDescent="0.2">
      <c r="A154" s="99"/>
      <c r="B154" s="95" t="s">
        <v>68</v>
      </c>
      <c r="C154" s="16" t="s">
        <v>69</v>
      </c>
      <c r="D154" s="17"/>
      <c r="E154" s="74"/>
      <c r="F154" s="74"/>
      <c r="G154" s="74"/>
      <c r="H154" s="74"/>
      <c r="I154" s="74"/>
      <c r="J154" s="88">
        <v>1</v>
      </c>
      <c r="K154" s="74"/>
      <c r="L154" s="74"/>
      <c r="M154" s="74"/>
      <c r="N154" s="74"/>
      <c r="O154" s="74"/>
      <c r="P154" s="74"/>
      <c r="Q154" s="88">
        <v>1</v>
      </c>
      <c r="R154" s="74"/>
      <c r="S154" s="74"/>
      <c r="T154" s="74"/>
      <c r="U154" s="74"/>
      <c r="V154" s="88">
        <v>1</v>
      </c>
      <c r="W154" s="74"/>
      <c r="X154" s="74"/>
      <c r="Y154" s="74"/>
      <c r="Z154" s="74"/>
      <c r="AA154" s="88">
        <v>1</v>
      </c>
      <c r="AB154" s="88">
        <v>1</v>
      </c>
      <c r="AC154" s="74"/>
      <c r="AD154" s="74"/>
      <c r="AE154" s="74"/>
      <c r="AF154" s="74"/>
      <c r="AG154" s="74"/>
      <c r="AH154" s="74"/>
      <c r="AI154" s="77"/>
      <c r="AJ154" s="78"/>
      <c r="AK154" s="88">
        <v>1</v>
      </c>
      <c r="AL154" s="88">
        <v>1</v>
      </c>
      <c r="AM154" s="78"/>
      <c r="AN154" s="78"/>
      <c r="AO154" s="78"/>
      <c r="AP154" s="78"/>
      <c r="AQ154" s="7">
        <f t="shared" si="34"/>
        <v>7</v>
      </c>
      <c r="AR154" s="3">
        <f>34*2</f>
        <v>68</v>
      </c>
      <c r="AS154" s="8">
        <f t="shared" si="35"/>
        <v>0.10294117647058823</v>
      </c>
    </row>
    <row r="155" spans="1:45" ht="12.75" customHeight="1" x14ac:dyDescent="0.2">
      <c r="A155" s="99"/>
      <c r="B155" s="95"/>
      <c r="C155" s="16" t="s">
        <v>70</v>
      </c>
      <c r="D155" s="17"/>
      <c r="E155" s="74"/>
      <c r="F155" s="74"/>
      <c r="G155" s="74"/>
      <c r="H155" s="74"/>
      <c r="I155" s="74"/>
      <c r="J155" s="88">
        <v>1</v>
      </c>
      <c r="K155" s="74"/>
      <c r="L155" s="74"/>
      <c r="M155" s="74"/>
      <c r="N155" s="74"/>
      <c r="O155" s="74"/>
      <c r="P155" s="74"/>
      <c r="Q155" s="88">
        <v>1</v>
      </c>
      <c r="R155" s="74"/>
      <c r="S155" s="74"/>
      <c r="T155" s="74"/>
      <c r="U155" s="74"/>
      <c r="V155" s="88">
        <v>1</v>
      </c>
      <c r="W155" s="74"/>
      <c r="X155" s="74"/>
      <c r="Y155" s="74"/>
      <c r="Z155" s="74"/>
      <c r="AA155" s="88">
        <v>1</v>
      </c>
      <c r="AB155" s="88">
        <v>1</v>
      </c>
      <c r="AC155" s="74"/>
      <c r="AD155" s="74"/>
      <c r="AE155" s="74"/>
      <c r="AF155" s="74"/>
      <c r="AG155" s="74"/>
      <c r="AH155" s="77"/>
      <c r="AI155" s="77"/>
      <c r="AJ155" s="78"/>
      <c r="AK155" s="88">
        <v>1</v>
      </c>
      <c r="AL155" s="88">
        <v>1</v>
      </c>
      <c r="AM155" s="78"/>
      <c r="AN155" s="78"/>
      <c r="AO155" s="78"/>
      <c r="AP155" s="78"/>
      <c r="AQ155" s="7">
        <f t="shared" si="34"/>
        <v>7</v>
      </c>
      <c r="AR155" s="3">
        <f t="shared" ref="AR155:AR157" si="41">34*2</f>
        <v>68</v>
      </c>
      <c r="AS155" s="8">
        <f t="shared" si="35"/>
        <v>0.10294117647058823</v>
      </c>
    </row>
    <row r="156" spans="1:45" ht="15" customHeight="1" x14ac:dyDescent="0.2">
      <c r="A156" s="99"/>
      <c r="B156" s="96" t="s">
        <v>57</v>
      </c>
      <c r="C156" s="16" t="s">
        <v>69</v>
      </c>
      <c r="D156" s="17"/>
      <c r="E156" s="74"/>
      <c r="F156" s="74"/>
      <c r="G156" s="74"/>
      <c r="H156" s="74"/>
      <c r="I156" s="74"/>
      <c r="J156" s="74"/>
      <c r="K156" s="69">
        <v>1</v>
      </c>
      <c r="L156" s="74"/>
      <c r="M156" s="74"/>
      <c r="N156" s="74"/>
      <c r="O156" s="74"/>
      <c r="P156" s="74"/>
      <c r="Q156" s="74"/>
      <c r="R156" s="74"/>
      <c r="S156" s="74"/>
      <c r="T156" s="69">
        <v>1</v>
      </c>
      <c r="U156" s="74"/>
      <c r="V156" s="74"/>
      <c r="W156" s="74"/>
      <c r="X156" s="74"/>
      <c r="Y156" s="74"/>
      <c r="Z156" s="74"/>
      <c r="AA156" s="69">
        <v>1</v>
      </c>
      <c r="AB156" s="74"/>
      <c r="AC156" s="74"/>
      <c r="AD156" s="74"/>
      <c r="AE156" s="69">
        <v>1</v>
      </c>
      <c r="AF156" s="74"/>
      <c r="AG156" s="74"/>
      <c r="AH156" s="74"/>
      <c r="AI156" s="74"/>
      <c r="AJ156" s="74"/>
      <c r="AK156" s="74"/>
      <c r="AL156" s="69">
        <v>1</v>
      </c>
      <c r="AM156" s="7"/>
      <c r="AN156" s="78"/>
      <c r="AO156" s="78"/>
      <c r="AP156" s="78"/>
      <c r="AQ156" s="7">
        <f t="shared" si="34"/>
        <v>5</v>
      </c>
      <c r="AR156" s="3">
        <f t="shared" si="41"/>
        <v>68</v>
      </c>
      <c r="AS156" s="8">
        <f t="shared" si="35"/>
        <v>7.3529411764705885E-2</v>
      </c>
    </row>
    <row r="157" spans="1:45" ht="14.25" customHeight="1" x14ac:dyDescent="0.2">
      <c r="A157" s="99"/>
      <c r="B157" s="97"/>
      <c r="C157" s="16" t="s">
        <v>70</v>
      </c>
      <c r="D157" s="17"/>
      <c r="E157" s="74"/>
      <c r="F157" s="74"/>
      <c r="G157" s="74"/>
      <c r="H157" s="74"/>
      <c r="I157" s="74"/>
      <c r="J157" s="74"/>
      <c r="K157" s="69">
        <v>1</v>
      </c>
      <c r="L157" s="74"/>
      <c r="M157" s="74"/>
      <c r="N157" s="74"/>
      <c r="O157" s="74"/>
      <c r="P157" s="74"/>
      <c r="Q157" s="74"/>
      <c r="R157" s="74"/>
      <c r="S157" s="74"/>
      <c r="T157" s="69">
        <v>1</v>
      </c>
      <c r="U157" s="74"/>
      <c r="V157" s="74"/>
      <c r="W157" s="74"/>
      <c r="X157" s="74"/>
      <c r="Y157" s="74"/>
      <c r="Z157" s="74"/>
      <c r="AA157" s="69">
        <v>1</v>
      </c>
      <c r="AB157" s="74"/>
      <c r="AC157" s="74"/>
      <c r="AD157" s="74"/>
      <c r="AE157" s="69">
        <v>1</v>
      </c>
      <c r="AF157" s="74"/>
      <c r="AG157" s="74"/>
      <c r="AH157" s="74"/>
      <c r="AI157" s="74"/>
      <c r="AJ157" s="74"/>
      <c r="AK157" s="74"/>
      <c r="AL157" s="69">
        <v>1</v>
      </c>
      <c r="AM157" s="7"/>
      <c r="AN157" s="7"/>
      <c r="AO157" s="7"/>
      <c r="AP157" s="7"/>
      <c r="AQ157" s="7">
        <f t="shared" si="34"/>
        <v>5</v>
      </c>
      <c r="AR157" s="3">
        <f t="shared" si="41"/>
        <v>68</v>
      </c>
      <c r="AS157" s="8">
        <f t="shared" si="35"/>
        <v>7.3529411764705885E-2</v>
      </c>
    </row>
    <row r="158" spans="1:45" ht="27" customHeight="1" x14ac:dyDescent="0.2">
      <c r="A158" s="140"/>
      <c r="B158" s="140"/>
      <c r="C158" s="140"/>
      <c r="D158" s="140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5"/>
      <c r="AN158" s="45"/>
      <c r="AO158" s="45"/>
      <c r="AP158" s="45"/>
      <c r="AQ158" s="45"/>
      <c r="AR158" s="45"/>
      <c r="AS158" s="45"/>
    </row>
    <row r="159" spans="1:45" s="2" customFormat="1" ht="116.25" customHeight="1" x14ac:dyDescent="0.2">
      <c r="A159" s="105" t="s">
        <v>31</v>
      </c>
      <c r="B159" s="106"/>
      <c r="C159" s="106"/>
      <c r="D159" s="107"/>
      <c r="E159" s="108" t="s">
        <v>40</v>
      </c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10"/>
      <c r="AQ159" s="122" t="s">
        <v>20</v>
      </c>
      <c r="AR159" s="145" t="s">
        <v>22</v>
      </c>
      <c r="AS159" s="148" t="s">
        <v>21</v>
      </c>
    </row>
    <row r="160" spans="1:45" s="2" customFormat="1" ht="21.75" customHeight="1" x14ac:dyDescent="0.2">
      <c r="A160" s="113" t="s">
        <v>0</v>
      </c>
      <c r="B160" s="151"/>
      <c r="C160" s="114"/>
      <c r="D160" s="15" t="s">
        <v>18</v>
      </c>
      <c r="E160" s="119" t="s">
        <v>1</v>
      </c>
      <c r="F160" s="120"/>
      <c r="G160" s="120"/>
      <c r="H160" s="121"/>
      <c r="I160" s="119" t="s">
        <v>2</v>
      </c>
      <c r="J160" s="120"/>
      <c r="K160" s="120"/>
      <c r="L160" s="121"/>
      <c r="M160" s="119" t="s">
        <v>3</v>
      </c>
      <c r="N160" s="120"/>
      <c r="O160" s="120"/>
      <c r="P160" s="121"/>
      <c r="Q160" s="119" t="s">
        <v>4</v>
      </c>
      <c r="R160" s="120"/>
      <c r="S160" s="120"/>
      <c r="T160" s="121"/>
      <c r="U160" s="119" t="s">
        <v>5</v>
      </c>
      <c r="V160" s="120"/>
      <c r="W160" s="121"/>
      <c r="X160" s="119" t="s">
        <v>6</v>
      </c>
      <c r="Y160" s="120"/>
      <c r="Z160" s="120"/>
      <c r="AA160" s="121"/>
      <c r="AB160" s="119" t="s">
        <v>7</v>
      </c>
      <c r="AC160" s="120"/>
      <c r="AD160" s="121"/>
      <c r="AE160" s="119" t="s">
        <v>8</v>
      </c>
      <c r="AF160" s="120"/>
      <c r="AG160" s="120"/>
      <c r="AH160" s="120"/>
      <c r="AI160" s="121"/>
      <c r="AJ160" s="119" t="s">
        <v>9</v>
      </c>
      <c r="AK160" s="120"/>
      <c r="AL160" s="121"/>
      <c r="AM160" s="119" t="s">
        <v>10</v>
      </c>
      <c r="AN160" s="120"/>
      <c r="AO160" s="120"/>
      <c r="AP160" s="121"/>
      <c r="AQ160" s="123"/>
      <c r="AR160" s="146"/>
      <c r="AS160" s="149"/>
    </row>
    <row r="161" spans="1:45" s="6" customFormat="1" ht="11.25" customHeight="1" x14ac:dyDescent="0.2">
      <c r="A161" s="115"/>
      <c r="B161" s="152"/>
      <c r="C161" s="116"/>
      <c r="D161" s="15" t="s">
        <v>19</v>
      </c>
      <c r="E161" s="5">
        <v>1</v>
      </c>
      <c r="F161" s="5">
        <v>2</v>
      </c>
      <c r="G161" s="5">
        <v>3</v>
      </c>
      <c r="H161" s="5">
        <v>4</v>
      </c>
      <c r="I161" s="5">
        <v>5</v>
      </c>
      <c r="J161" s="5">
        <v>6</v>
      </c>
      <c r="K161" s="5">
        <v>7</v>
      </c>
      <c r="L161" s="5">
        <v>8</v>
      </c>
      <c r="M161" s="5">
        <v>9</v>
      </c>
      <c r="N161" s="5">
        <v>10</v>
      </c>
      <c r="O161" s="5">
        <v>11</v>
      </c>
      <c r="P161" s="5">
        <v>12</v>
      </c>
      <c r="Q161" s="5">
        <v>13</v>
      </c>
      <c r="R161" s="5">
        <v>14</v>
      </c>
      <c r="S161" s="5">
        <v>15</v>
      </c>
      <c r="T161" s="5">
        <v>16</v>
      </c>
      <c r="U161" s="5">
        <v>17</v>
      </c>
      <c r="V161" s="5">
        <v>18</v>
      </c>
      <c r="W161" s="5">
        <v>19</v>
      </c>
      <c r="X161" s="5">
        <v>20</v>
      </c>
      <c r="Y161" s="5">
        <v>21</v>
      </c>
      <c r="Z161" s="5">
        <v>22</v>
      </c>
      <c r="AA161" s="5">
        <v>23</v>
      </c>
      <c r="AB161" s="5">
        <v>24</v>
      </c>
      <c r="AC161" s="5">
        <v>25</v>
      </c>
      <c r="AD161" s="5">
        <v>26</v>
      </c>
      <c r="AE161" s="5">
        <v>27</v>
      </c>
      <c r="AF161" s="5">
        <v>28</v>
      </c>
      <c r="AG161" s="5">
        <v>29</v>
      </c>
      <c r="AH161" s="5">
        <v>30</v>
      </c>
      <c r="AI161" s="5">
        <v>31</v>
      </c>
      <c r="AJ161" s="5">
        <v>32</v>
      </c>
      <c r="AK161" s="5">
        <v>33</v>
      </c>
      <c r="AL161" s="5">
        <v>34</v>
      </c>
      <c r="AM161" s="5">
        <v>35</v>
      </c>
      <c r="AN161" s="5">
        <v>36</v>
      </c>
      <c r="AO161" s="5">
        <v>37</v>
      </c>
      <c r="AP161" s="5">
        <v>38</v>
      </c>
      <c r="AQ161" s="124"/>
      <c r="AR161" s="147"/>
      <c r="AS161" s="150"/>
    </row>
    <row r="162" spans="1:45" ht="12.75" customHeight="1" x14ac:dyDescent="0.2">
      <c r="A162" s="100" t="s">
        <v>25</v>
      </c>
      <c r="B162" s="96" t="s">
        <v>13</v>
      </c>
      <c r="C162" s="16" t="s">
        <v>81</v>
      </c>
      <c r="D162" s="17"/>
      <c r="E162" s="74"/>
      <c r="F162" s="69">
        <v>1</v>
      </c>
      <c r="G162" s="74"/>
      <c r="H162" s="74"/>
      <c r="I162" s="74"/>
      <c r="J162" s="69">
        <v>1</v>
      </c>
      <c r="K162" s="74"/>
      <c r="L162" s="74"/>
      <c r="M162" s="74"/>
      <c r="N162" s="74"/>
      <c r="O162" s="69">
        <v>1</v>
      </c>
      <c r="P162" s="74"/>
      <c r="Q162" s="74"/>
      <c r="R162" s="69">
        <v>1</v>
      </c>
      <c r="S162" s="74"/>
      <c r="T162" s="69">
        <v>1</v>
      </c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191">
        <v>1</v>
      </c>
      <c r="AG162" s="74"/>
      <c r="AH162" s="74"/>
      <c r="AI162" s="74"/>
      <c r="AJ162" s="78"/>
      <c r="AK162" s="74"/>
      <c r="AL162" s="74"/>
      <c r="AM162" s="78"/>
      <c r="AN162" s="78"/>
      <c r="AO162" s="78"/>
      <c r="AP162" s="78"/>
      <c r="AQ162" s="7">
        <f t="shared" ref="AQ162:AQ183" si="42">SUM(E162:AP162)</f>
        <v>6</v>
      </c>
      <c r="AR162" s="3">
        <f>34*6</f>
        <v>204</v>
      </c>
      <c r="AS162" s="8">
        <f t="shared" ref="AS162:AS183" si="43">AQ162/AR162</f>
        <v>2.9411764705882353E-2</v>
      </c>
    </row>
    <row r="163" spans="1:45" x14ac:dyDescent="0.2">
      <c r="A163" s="100"/>
      <c r="B163" s="97"/>
      <c r="C163" s="16" t="s">
        <v>82</v>
      </c>
      <c r="D163" s="17"/>
      <c r="E163" s="74"/>
      <c r="F163" s="69">
        <v>1</v>
      </c>
      <c r="G163" s="74"/>
      <c r="H163" s="74"/>
      <c r="I163" s="74"/>
      <c r="J163" s="69">
        <v>1</v>
      </c>
      <c r="K163" s="74"/>
      <c r="L163" s="74"/>
      <c r="M163" s="74"/>
      <c r="N163" s="74"/>
      <c r="O163" s="69">
        <v>1</v>
      </c>
      <c r="P163" s="74"/>
      <c r="Q163" s="74"/>
      <c r="R163" s="69">
        <v>1</v>
      </c>
      <c r="S163" s="74"/>
      <c r="T163" s="69">
        <v>1</v>
      </c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190">
        <v>1</v>
      </c>
      <c r="AG163" s="74"/>
      <c r="AH163" s="74"/>
      <c r="AI163" s="74"/>
      <c r="AJ163" s="78"/>
      <c r="AK163" s="74"/>
      <c r="AL163" s="74"/>
      <c r="AM163" s="78"/>
      <c r="AN163" s="78"/>
      <c r="AO163" s="78"/>
      <c r="AP163" s="78"/>
      <c r="AQ163" s="7">
        <f t="shared" si="42"/>
        <v>6</v>
      </c>
      <c r="AR163" s="3">
        <f t="shared" ref="AR163" si="44">34*6</f>
        <v>204</v>
      </c>
      <c r="AS163" s="8">
        <f t="shared" si="43"/>
        <v>2.9411764705882353E-2</v>
      </c>
    </row>
    <row r="164" spans="1:45" ht="12.75" customHeight="1" x14ac:dyDescent="0.2">
      <c r="A164" s="100"/>
      <c r="B164" s="96" t="s">
        <v>27</v>
      </c>
      <c r="C164" s="16" t="s">
        <v>81</v>
      </c>
      <c r="D164" s="17"/>
      <c r="E164" s="74"/>
      <c r="F164" s="74"/>
      <c r="G164" s="74"/>
      <c r="H164" s="74"/>
      <c r="I164" s="74"/>
      <c r="J164" s="88">
        <v>1</v>
      </c>
      <c r="K164" s="74"/>
      <c r="L164" s="74"/>
      <c r="M164" s="74"/>
      <c r="N164" s="74"/>
      <c r="O164" s="88">
        <v>1</v>
      </c>
      <c r="P164" s="74"/>
      <c r="Q164" s="74"/>
      <c r="R164" s="74"/>
      <c r="S164" s="88">
        <v>1</v>
      </c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  <c r="AK164" s="74"/>
      <c r="AL164" s="74"/>
      <c r="AM164" s="78"/>
      <c r="AN164" s="78"/>
      <c r="AO164" s="78"/>
      <c r="AP164" s="78"/>
      <c r="AQ164" s="7">
        <f t="shared" si="42"/>
        <v>3</v>
      </c>
      <c r="AR164" s="3">
        <f>34*3</f>
        <v>102</v>
      </c>
      <c r="AS164" s="8">
        <f t="shared" si="43"/>
        <v>2.9411764705882353E-2</v>
      </c>
    </row>
    <row r="165" spans="1:45" x14ac:dyDescent="0.2">
      <c r="A165" s="100"/>
      <c r="B165" s="97"/>
      <c r="C165" s="16" t="s">
        <v>82</v>
      </c>
      <c r="D165" s="17"/>
      <c r="E165" s="74"/>
      <c r="F165" s="74"/>
      <c r="G165" s="74"/>
      <c r="H165" s="74"/>
      <c r="I165" s="74"/>
      <c r="J165" s="88">
        <v>1</v>
      </c>
      <c r="K165" s="74"/>
      <c r="L165" s="74"/>
      <c r="M165" s="74"/>
      <c r="N165" s="74"/>
      <c r="O165" s="88">
        <v>1</v>
      </c>
      <c r="P165" s="74"/>
      <c r="Q165" s="74"/>
      <c r="R165" s="74"/>
      <c r="S165" s="88">
        <v>1</v>
      </c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8"/>
      <c r="AN165" s="78"/>
      <c r="AO165" s="78"/>
      <c r="AP165" s="78"/>
      <c r="AQ165" s="7">
        <f t="shared" si="42"/>
        <v>3</v>
      </c>
      <c r="AR165" s="3">
        <f t="shared" ref="AR165:AR167" si="45">34*3</f>
        <v>102</v>
      </c>
      <c r="AS165" s="8">
        <f t="shared" si="43"/>
        <v>2.9411764705882353E-2</v>
      </c>
    </row>
    <row r="166" spans="1:45" ht="12.75" customHeight="1" x14ac:dyDescent="0.2">
      <c r="A166" s="100"/>
      <c r="B166" s="96" t="s">
        <v>12</v>
      </c>
      <c r="C166" s="16" t="s">
        <v>81</v>
      </c>
      <c r="D166" s="17"/>
      <c r="E166" s="74"/>
      <c r="F166" s="69">
        <v>1</v>
      </c>
      <c r="G166" s="74"/>
      <c r="H166" s="69">
        <v>1</v>
      </c>
      <c r="I166" s="74"/>
      <c r="J166" s="69">
        <v>1</v>
      </c>
      <c r="K166" s="74"/>
      <c r="L166" s="74"/>
      <c r="M166" s="74"/>
      <c r="N166" s="69">
        <v>1</v>
      </c>
      <c r="O166" s="74"/>
      <c r="P166" s="74"/>
      <c r="Q166" s="74"/>
      <c r="R166" s="69">
        <v>1</v>
      </c>
      <c r="S166" s="74"/>
      <c r="T166" s="77"/>
      <c r="U166" s="69">
        <v>1</v>
      </c>
      <c r="V166" s="74"/>
      <c r="W166" s="74"/>
      <c r="X166" s="74"/>
      <c r="Y166" s="69">
        <v>1</v>
      </c>
      <c r="Z166" s="74"/>
      <c r="AA166" s="74"/>
      <c r="AB166" s="69">
        <v>1</v>
      </c>
      <c r="AC166" s="74"/>
      <c r="AD166" s="74"/>
      <c r="AE166" s="69">
        <v>1</v>
      </c>
      <c r="AF166" s="74"/>
      <c r="AG166" s="74"/>
      <c r="AH166" s="69">
        <v>1</v>
      </c>
      <c r="AI166" s="191">
        <v>1</v>
      </c>
      <c r="AJ166" s="78"/>
      <c r="AK166" s="69">
        <v>1</v>
      </c>
      <c r="AL166" s="74"/>
      <c r="AM166" s="78"/>
      <c r="AN166" s="78"/>
      <c r="AO166" s="78"/>
      <c r="AP166" s="78"/>
      <c r="AQ166" s="7">
        <f t="shared" si="42"/>
        <v>12</v>
      </c>
      <c r="AR166" s="3">
        <f t="shared" si="45"/>
        <v>102</v>
      </c>
      <c r="AS166" s="8">
        <f t="shared" si="43"/>
        <v>0.11764705882352941</v>
      </c>
    </row>
    <row r="167" spans="1:45" ht="12.75" customHeight="1" x14ac:dyDescent="0.2">
      <c r="A167" s="100"/>
      <c r="B167" s="97"/>
      <c r="C167" s="16" t="s">
        <v>82</v>
      </c>
      <c r="D167" s="17"/>
      <c r="E167" s="74"/>
      <c r="F167" s="69">
        <v>1</v>
      </c>
      <c r="G167" s="74"/>
      <c r="H167" s="69">
        <v>1</v>
      </c>
      <c r="I167" s="74"/>
      <c r="J167" s="69">
        <v>1</v>
      </c>
      <c r="K167" s="74"/>
      <c r="L167" s="74"/>
      <c r="M167" s="74"/>
      <c r="N167" s="69">
        <v>1</v>
      </c>
      <c r="O167" s="74"/>
      <c r="P167" s="74"/>
      <c r="Q167" s="74"/>
      <c r="R167" s="69">
        <v>1</v>
      </c>
      <c r="S167" s="74"/>
      <c r="T167" s="74"/>
      <c r="U167" s="69">
        <v>1</v>
      </c>
      <c r="V167" s="74"/>
      <c r="W167" s="74"/>
      <c r="X167" s="74"/>
      <c r="Y167" s="69">
        <v>1</v>
      </c>
      <c r="Z167" s="74"/>
      <c r="AA167" s="74"/>
      <c r="AB167" s="69">
        <v>1</v>
      </c>
      <c r="AC167" s="74"/>
      <c r="AD167" s="74"/>
      <c r="AE167" s="69">
        <v>1</v>
      </c>
      <c r="AF167" s="74"/>
      <c r="AG167" s="74"/>
      <c r="AH167" s="69">
        <v>1</v>
      </c>
      <c r="AI167" s="190">
        <v>1</v>
      </c>
      <c r="AJ167" s="74"/>
      <c r="AK167" s="69">
        <v>1</v>
      </c>
      <c r="AL167" s="74"/>
      <c r="AM167" s="78"/>
      <c r="AN167" s="78"/>
      <c r="AO167" s="78"/>
      <c r="AP167" s="78"/>
      <c r="AQ167" s="7">
        <f t="shared" si="42"/>
        <v>12</v>
      </c>
      <c r="AR167" s="3">
        <f t="shared" si="45"/>
        <v>102</v>
      </c>
      <c r="AS167" s="8">
        <f t="shared" si="43"/>
        <v>0.11764705882352941</v>
      </c>
    </row>
    <row r="168" spans="1:45" ht="12.75" customHeight="1" x14ac:dyDescent="0.2">
      <c r="A168" s="100"/>
      <c r="B168" s="96" t="s">
        <v>11</v>
      </c>
      <c r="C168" s="16" t="s">
        <v>81</v>
      </c>
      <c r="D168" s="17"/>
      <c r="E168" s="74"/>
      <c r="F168" s="88">
        <v>1</v>
      </c>
      <c r="G168" s="74"/>
      <c r="H168" s="74"/>
      <c r="I168" s="74"/>
      <c r="J168" s="88">
        <v>1</v>
      </c>
      <c r="K168" s="74"/>
      <c r="L168" s="74"/>
      <c r="M168" s="88">
        <v>1</v>
      </c>
      <c r="N168" s="74"/>
      <c r="O168" s="74"/>
      <c r="P168" s="74"/>
      <c r="Q168" s="74"/>
      <c r="R168" s="88">
        <v>1</v>
      </c>
      <c r="S168" s="88">
        <v>1</v>
      </c>
      <c r="T168" s="74"/>
      <c r="U168" s="74"/>
      <c r="V168" s="74"/>
      <c r="W168" s="88">
        <v>1</v>
      </c>
      <c r="X168" s="74"/>
      <c r="Y168" s="88">
        <v>1</v>
      </c>
      <c r="Z168" s="74"/>
      <c r="AA168" s="88">
        <v>1</v>
      </c>
      <c r="AB168" s="74"/>
      <c r="AC168" s="88">
        <v>1</v>
      </c>
      <c r="AD168" s="88">
        <v>1</v>
      </c>
      <c r="AE168" s="74"/>
      <c r="AF168" s="75"/>
      <c r="AG168" s="191">
        <v>1</v>
      </c>
      <c r="AH168" s="74"/>
      <c r="AI168" s="74"/>
      <c r="AJ168" s="78"/>
      <c r="AK168" s="74"/>
      <c r="AL168" s="88">
        <v>1</v>
      </c>
      <c r="AM168" s="78"/>
      <c r="AN168" s="78"/>
      <c r="AO168" s="78"/>
      <c r="AP168" s="78"/>
      <c r="AQ168" s="7">
        <f t="shared" si="42"/>
        <v>12</v>
      </c>
      <c r="AR168" s="3">
        <f>34*5</f>
        <v>170</v>
      </c>
      <c r="AS168" s="8">
        <f t="shared" si="43"/>
        <v>7.0588235294117646E-2</v>
      </c>
    </row>
    <row r="169" spans="1:45" ht="12.75" customHeight="1" x14ac:dyDescent="0.2">
      <c r="A169" s="100"/>
      <c r="B169" s="97"/>
      <c r="C169" s="16" t="s">
        <v>82</v>
      </c>
      <c r="D169" s="17"/>
      <c r="E169" s="74"/>
      <c r="F169" s="88">
        <v>1</v>
      </c>
      <c r="G169" s="74"/>
      <c r="H169" s="74"/>
      <c r="I169" s="74"/>
      <c r="J169" s="88">
        <v>1</v>
      </c>
      <c r="K169" s="74"/>
      <c r="L169" s="74"/>
      <c r="M169" s="88">
        <v>1</v>
      </c>
      <c r="N169" s="74"/>
      <c r="O169" s="74"/>
      <c r="P169" s="74"/>
      <c r="Q169" s="74"/>
      <c r="R169" s="88">
        <v>1</v>
      </c>
      <c r="S169" s="88">
        <v>1</v>
      </c>
      <c r="T169" s="74"/>
      <c r="U169" s="74"/>
      <c r="V169" s="74"/>
      <c r="W169" s="88">
        <v>1</v>
      </c>
      <c r="X169" s="74"/>
      <c r="Y169" s="88">
        <v>1</v>
      </c>
      <c r="Z169" s="74"/>
      <c r="AA169" s="88">
        <v>1</v>
      </c>
      <c r="AB169" s="74"/>
      <c r="AC169" s="88">
        <v>1</v>
      </c>
      <c r="AD169" s="88">
        <v>1</v>
      </c>
      <c r="AE169" s="74"/>
      <c r="AF169" s="75"/>
      <c r="AG169" s="190">
        <v>1</v>
      </c>
      <c r="AH169" s="74"/>
      <c r="AI169" s="74"/>
      <c r="AJ169" s="78"/>
      <c r="AK169" s="74"/>
      <c r="AL169" s="88">
        <v>1</v>
      </c>
      <c r="AM169" s="78"/>
      <c r="AN169" s="78"/>
      <c r="AO169" s="78"/>
      <c r="AP169" s="78"/>
      <c r="AQ169" s="7">
        <f t="shared" si="42"/>
        <v>12</v>
      </c>
      <c r="AR169" s="3">
        <f t="shared" ref="AR169" si="46">34*5</f>
        <v>170</v>
      </c>
      <c r="AS169" s="8">
        <f t="shared" si="43"/>
        <v>7.0588235294117646E-2</v>
      </c>
    </row>
    <row r="170" spans="1:45" x14ac:dyDescent="0.2">
      <c r="A170" s="100"/>
      <c r="B170" s="96" t="s">
        <v>28</v>
      </c>
      <c r="C170" s="16" t="s">
        <v>81</v>
      </c>
      <c r="D170" s="17"/>
      <c r="E170" s="74"/>
      <c r="F170" s="74"/>
      <c r="G170" s="74"/>
      <c r="H170" s="74"/>
      <c r="I170" s="74"/>
      <c r="J170" s="74"/>
      <c r="K170" s="74"/>
      <c r="L170" s="74"/>
      <c r="M170" s="74"/>
      <c r="N170" s="88">
        <v>1</v>
      </c>
      <c r="O170" s="74"/>
      <c r="P170" s="74"/>
      <c r="Q170" s="74"/>
      <c r="R170" s="88">
        <v>1</v>
      </c>
      <c r="S170" s="74"/>
      <c r="T170" s="77"/>
      <c r="U170" s="74"/>
      <c r="V170" s="3"/>
      <c r="W170" s="74"/>
      <c r="X170" s="74"/>
      <c r="Y170" s="74"/>
      <c r="Z170" s="74"/>
      <c r="AA170" s="88">
        <v>1</v>
      </c>
      <c r="AB170" s="74"/>
      <c r="AC170" s="74"/>
      <c r="AD170" s="74"/>
      <c r="AE170" s="74"/>
      <c r="AF170" s="191">
        <v>1</v>
      </c>
      <c r="AG170" s="74"/>
      <c r="AH170" s="74"/>
      <c r="AI170" s="78"/>
      <c r="AJ170" s="78"/>
      <c r="AK170" s="88">
        <v>1</v>
      </c>
      <c r="AL170" s="74"/>
      <c r="AM170" s="78"/>
      <c r="AN170" s="78"/>
      <c r="AO170" s="78"/>
      <c r="AP170" s="78"/>
      <c r="AQ170" s="7">
        <f t="shared" si="42"/>
        <v>5</v>
      </c>
      <c r="AR170" s="3">
        <f>34*3</f>
        <v>102</v>
      </c>
      <c r="AS170" s="8">
        <f t="shared" si="43"/>
        <v>4.9019607843137254E-2</v>
      </c>
    </row>
    <row r="171" spans="1:45" x14ac:dyDescent="0.2">
      <c r="A171" s="100"/>
      <c r="B171" s="97"/>
      <c r="C171" s="16" t="s">
        <v>82</v>
      </c>
      <c r="D171" s="17"/>
      <c r="E171" s="74"/>
      <c r="F171" s="74"/>
      <c r="G171" s="74"/>
      <c r="H171" s="74"/>
      <c r="I171" s="74"/>
      <c r="J171" s="74"/>
      <c r="K171" s="74"/>
      <c r="L171" s="74"/>
      <c r="M171" s="74"/>
      <c r="N171" s="88">
        <v>1</v>
      </c>
      <c r="O171" s="74"/>
      <c r="P171" s="74"/>
      <c r="Q171" s="74"/>
      <c r="R171" s="88">
        <v>1</v>
      </c>
      <c r="S171" s="74"/>
      <c r="T171" s="74"/>
      <c r="U171" s="74"/>
      <c r="V171" s="3"/>
      <c r="W171" s="74"/>
      <c r="X171" s="74"/>
      <c r="Y171" s="74"/>
      <c r="Z171" s="74"/>
      <c r="AA171" s="88">
        <v>1</v>
      </c>
      <c r="AB171" s="74"/>
      <c r="AC171" s="74"/>
      <c r="AD171" s="74"/>
      <c r="AE171" s="74"/>
      <c r="AF171" s="190">
        <v>1</v>
      </c>
      <c r="AG171" s="74"/>
      <c r="AH171" s="74"/>
      <c r="AI171" s="78"/>
      <c r="AJ171" s="78"/>
      <c r="AK171" s="88">
        <v>1</v>
      </c>
      <c r="AL171" s="74"/>
      <c r="AM171" s="78"/>
      <c r="AN171" s="78"/>
      <c r="AO171" s="78"/>
      <c r="AP171" s="78"/>
      <c r="AQ171" s="7">
        <f t="shared" si="42"/>
        <v>5</v>
      </c>
      <c r="AR171" s="3">
        <f t="shared" ref="AR171" si="47">34*3</f>
        <v>102</v>
      </c>
      <c r="AS171" s="8">
        <f t="shared" si="43"/>
        <v>4.9019607843137254E-2</v>
      </c>
    </row>
    <row r="172" spans="1:45" ht="12.75" customHeight="1" x14ac:dyDescent="0.2">
      <c r="A172" s="100"/>
      <c r="B172" s="96" t="s">
        <v>30</v>
      </c>
      <c r="C172" s="16" t="s">
        <v>81</v>
      </c>
      <c r="D172" s="17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69">
        <v>1</v>
      </c>
      <c r="AA172" s="74"/>
      <c r="AB172" s="74"/>
      <c r="AC172" s="74"/>
      <c r="AD172" s="69">
        <v>1</v>
      </c>
      <c r="AE172" s="74"/>
      <c r="AF172" s="69">
        <v>1</v>
      </c>
      <c r="AG172" s="77"/>
      <c r="AH172" s="191">
        <v>1</v>
      </c>
      <c r="AI172" s="74"/>
      <c r="AJ172" s="78"/>
      <c r="AK172" s="74"/>
      <c r="AL172" s="74"/>
      <c r="AM172" s="78"/>
      <c r="AN172" s="78"/>
      <c r="AO172" s="78"/>
      <c r="AP172" s="78"/>
      <c r="AQ172" s="7">
        <f t="shared" si="42"/>
        <v>4</v>
      </c>
      <c r="AR172" s="3">
        <f>34*1</f>
        <v>34</v>
      </c>
      <c r="AS172" s="8">
        <f t="shared" si="43"/>
        <v>0.11764705882352941</v>
      </c>
    </row>
    <row r="173" spans="1:45" ht="12.75" customHeight="1" x14ac:dyDescent="0.2">
      <c r="A173" s="100"/>
      <c r="B173" s="97"/>
      <c r="C173" s="16" t="s">
        <v>82</v>
      </c>
      <c r="D173" s="17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69">
        <v>1</v>
      </c>
      <c r="AA173" s="74"/>
      <c r="AB173" s="74"/>
      <c r="AC173" s="74"/>
      <c r="AD173" s="69">
        <v>1</v>
      </c>
      <c r="AE173" s="74"/>
      <c r="AF173" s="69">
        <v>1</v>
      </c>
      <c r="AG173" s="74"/>
      <c r="AH173" s="190">
        <v>1</v>
      </c>
      <c r="AI173" s="74"/>
      <c r="AJ173" s="77"/>
      <c r="AK173" s="74"/>
      <c r="AL173" s="74"/>
      <c r="AM173" s="78"/>
      <c r="AN173" s="78"/>
      <c r="AO173" s="78"/>
      <c r="AP173" s="78"/>
      <c r="AQ173" s="7">
        <f t="shared" si="42"/>
        <v>4</v>
      </c>
      <c r="AR173" s="3">
        <f t="shared" ref="AR173:AR179" si="48">34*1</f>
        <v>34</v>
      </c>
      <c r="AS173" s="8">
        <f t="shared" si="43"/>
        <v>0.11764705882352941</v>
      </c>
    </row>
    <row r="174" spans="1:45" ht="12.75" customHeight="1" x14ac:dyDescent="0.2">
      <c r="A174" s="100"/>
      <c r="B174" s="96" t="s">
        <v>29</v>
      </c>
      <c r="C174" s="16" t="s">
        <v>81</v>
      </c>
      <c r="D174" s="17"/>
      <c r="E174" s="74"/>
      <c r="F174" s="74"/>
      <c r="G174" s="74"/>
      <c r="H174" s="74"/>
      <c r="I174" s="88">
        <v>1</v>
      </c>
      <c r="J174" s="74"/>
      <c r="K174" s="88">
        <v>1</v>
      </c>
      <c r="L174" s="74"/>
      <c r="M174" s="74"/>
      <c r="N174" s="88">
        <v>1</v>
      </c>
      <c r="O174" s="88">
        <v>1</v>
      </c>
      <c r="P174" s="74"/>
      <c r="Q174" s="74"/>
      <c r="R174" s="88">
        <v>1</v>
      </c>
      <c r="S174" s="88">
        <v>1</v>
      </c>
      <c r="T174" s="74"/>
      <c r="U174" s="74"/>
      <c r="V174" s="74"/>
      <c r="W174" s="74"/>
      <c r="X174" s="74"/>
      <c r="Y174" s="74"/>
      <c r="Z174" s="74"/>
      <c r="AA174" s="74"/>
      <c r="AB174" s="74"/>
      <c r="AC174" s="74"/>
      <c r="AD174" s="74"/>
      <c r="AE174" s="74"/>
      <c r="AF174" s="74"/>
      <c r="AG174" s="77"/>
      <c r="AH174" s="74"/>
      <c r="AI174" s="191">
        <v>1</v>
      </c>
      <c r="AJ174" s="78"/>
      <c r="AK174" s="77"/>
      <c r="AL174" s="74"/>
      <c r="AM174" s="78"/>
      <c r="AN174" s="78"/>
      <c r="AO174" s="78"/>
      <c r="AP174" s="78"/>
      <c r="AQ174" s="7">
        <f t="shared" si="42"/>
        <v>7</v>
      </c>
      <c r="AR174" s="3">
        <f t="shared" si="48"/>
        <v>34</v>
      </c>
      <c r="AS174" s="8">
        <f t="shared" si="43"/>
        <v>0.20588235294117646</v>
      </c>
    </row>
    <row r="175" spans="1:45" ht="12.75" customHeight="1" x14ac:dyDescent="0.2">
      <c r="A175" s="100"/>
      <c r="B175" s="97"/>
      <c r="C175" s="16" t="s">
        <v>82</v>
      </c>
      <c r="D175" s="17"/>
      <c r="E175" s="74"/>
      <c r="F175" s="74"/>
      <c r="G175" s="74"/>
      <c r="H175" s="74"/>
      <c r="I175" s="88">
        <v>1</v>
      </c>
      <c r="J175" s="74"/>
      <c r="K175" s="88">
        <v>1</v>
      </c>
      <c r="L175" s="74"/>
      <c r="M175" s="74"/>
      <c r="N175" s="88">
        <v>1</v>
      </c>
      <c r="O175" s="88">
        <v>1</v>
      </c>
      <c r="P175" s="74"/>
      <c r="Q175" s="74"/>
      <c r="R175" s="88">
        <v>1</v>
      </c>
      <c r="S175" s="88">
        <v>1</v>
      </c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190">
        <v>1</v>
      </c>
      <c r="AJ175" s="78"/>
      <c r="AK175" s="77"/>
      <c r="AL175" s="74"/>
      <c r="AM175" s="78"/>
      <c r="AN175" s="78"/>
      <c r="AO175" s="78"/>
      <c r="AP175" s="78"/>
      <c r="AQ175" s="7">
        <f t="shared" si="42"/>
        <v>7</v>
      </c>
      <c r="AR175" s="3">
        <f t="shared" si="48"/>
        <v>34</v>
      </c>
      <c r="AS175" s="8">
        <f t="shared" si="43"/>
        <v>0.20588235294117646</v>
      </c>
    </row>
    <row r="176" spans="1:45" ht="12.75" customHeight="1" x14ac:dyDescent="0.2">
      <c r="A176" s="100"/>
      <c r="B176" s="95" t="s">
        <v>42</v>
      </c>
      <c r="C176" s="16" t="s">
        <v>81</v>
      </c>
      <c r="D176" s="17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88">
        <v>1</v>
      </c>
      <c r="S176" s="88">
        <v>1</v>
      </c>
      <c r="T176" s="74"/>
      <c r="U176" s="74"/>
      <c r="V176" s="3"/>
      <c r="W176" s="74"/>
      <c r="X176" s="88">
        <v>1</v>
      </c>
      <c r="Y176" s="74"/>
      <c r="Z176" s="74"/>
      <c r="AA176" s="74"/>
      <c r="AB176" s="88">
        <v>1</v>
      </c>
      <c r="AC176" s="74"/>
      <c r="AD176" s="74"/>
      <c r="AE176" s="74"/>
      <c r="AF176" s="77"/>
      <c r="AG176" s="90">
        <v>1</v>
      </c>
      <c r="AH176" s="74"/>
      <c r="AI176" s="74"/>
      <c r="AJ176" s="78"/>
      <c r="AK176" s="77"/>
      <c r="AM176" s="78"/>
      <c r="AN176" s="78"/>
      <c r="AO176" s="78"/>
      <c r="AP176" s="78"/>
      <c r="AQ176" s="7">
        <f t="shared" si="42"/>
        <v>5</v>
      </c>
      <c r="AR176" s="3">
        <f t="shared" si="48"/>
        <v>34</v>
      </c>
      <c r="AS176" s="8">
        <f t="shared" si="43"/>
        <v>0.14705882352941177</v>
      </c>
    </row>
    <row r="177" spans="1:45" ht="12.75" customHeight="1" x14ac:dyDescent="0.2">
      <c r="A177" s="100"/>
      <c r="B177" s="95"/>
      <c r="C177" s="16" t="s">
        <v>82</v>
      </c>
      <c r="D177" s="17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88">
        <v>1</v>
      </c>
      <c r="S177" s="88">
        <v>1</v>
      </c>
      <c r="T177" s="74"/>
      <c r="U177" s="74"/>
      <c r="V177" s="3"/>
      <c r="W177" s="74"/>
      <c r="X177" s="88">
        <v>1</v>
      </c>
      <c r="Y177" s="74"/>
      <c r="Z177" s="74"/>
      <c r="AA177" s="74"/>
      <c r="AB177" s="88">
        <v>1</v>
      </c>
      <c r="AC177" s="74"/>
      <c r="AD177" s="74"/>
      <c r="AE177" s="74"/>
      <c r="AF177" s="77"/>
      <c r="AG177" s="90">
        <v>1</v>
      </c>
      <c r="AH177" s="74"/>
      <c r="AI177" s="74"/>
      <c r="AJ177" s="78"/>
      <c r="AK177" s="77"/>
      <c r="AL177" s="3"/>
      <c r="AM177" s="78"/>
      <c r="AN177" s="78"/>
      <c r="AO177" s="78"/>
      <c r="AP177" s="78"/>
      <c r="AQ177" s="7">
        <f t="shared" si="42"/>
        <v>5</v>
      </c>
      <c r="AR177" s="3">
        <f t="shared" si="48"/>
        <v>34</v>
      </c>
      <c r="AS177" s="8">
        <f t="shared" si="43"/>
        <v>0.14705882352941177</v>
      </c>
    </row>
    <row r="178" spans="1:45" ht="12.75" customHeight="1" x14ac:dyDescent="0.2">
      <c r="A178" s="100"/>
      <c r="B178" s="95" t="s">
        <v>43</v>
      </c>
      <c r="C178" s="16" t="s">
        <v>81</v>
      </c>
      <c r="D178" s="17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3"/>
      <c r="S178" s="3"/>
      <c r="T178" s="74"/>
      <c r="U178" s="74"/>
      <c r="V178" s="88">
        <v>1</v>
      </c>
      <c r="W178" s="74"/>
      <c r="X178" s="3"/>
      <c r="Y178" s="74"/>
      <c r="Z178" s="74"/>
      <c r="AA178" s="74"/>
      <c r="AB178" s="3"/>
      <c r="AC178" s="74"/>
      <c r="AD178" s="74"/>
      <c r="AE178" s="74"/>
      <c r="AF178" s="77"/>
      <c r="AG178" s="3"/>
      <c r="AH178" s="74"/>
      <c r="AI178" s="74"/>
      <c r="AJ178" s="78"/>
      <c r="AK178" s="88">
        <v>1</v>
      </c>
      <c r="AL178" s="74"/>
      <c r="AM178" s="78"/>
      <c r="AN178" s="78"/>
      <c r="AO178" s="78"/>
      <c r="AP178" s="78"/>
      <c r="AQ178" s="7">
        <f t="shared" si="42"/>
        <v>2</v>
      </c>
      <c r="AR178" s="3">
        <f t="shared" si="48"/>
        <v>34</v>
      </c>
      <c r="AS178" s="8">
        <f t="shared" si="43"/>
        <v>5.8823529411764705E-2</v>
      </c>
    </row>
    <row r="179" spans="1:45" ht="12.75" customHeight="1" x14ac:dyDescent="0.2">
      <c r="A179" s="100"/>
      <c r="B179" s="95"/>
      <c r="C179" s="16" t="s">
        <v>82</v>
      </c>
      <c r="D179" s="17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3"/>
      <c r="S179" s="3"/>
      <c r="T179" s="74"/>
      <c r="U179" s="74"/>
      <c r="V179" s="88">
        <v>1</v>
      </c>
      <c r="W179" s="74"/>
      <c r="X179" s="3"/>
      <c r="Y179" s="74"/>
      <c r="Z179" s="74"/>
      <c r="AA179" s="74"/>
      <c r="AB179" s="3"/>
      <c r="AC179" s="74"/>
      <c r="AD179" s="74"/>
      <c r="AE179" s="74"/>
      <c r="AF179" s="77"/>
      <c r="AG179" s="77"/>
      <c r="AH179" s="74"/>
      <c r="AI179" s="74"/>
      <c r="AJ179" s="78"/>
      <c r="AK179" s="88">
        <v>1</v>
      </c>
      <c r="AL179" s="74"/>
      <c r="AM179" s="78"/>
      <c r="AN179" s="78"/>
      <c r="AO179" s="78"/>
      <c r="AP179" s="78"/>
      <c r="AQ179" s="7">
        <f t="shared" si="42"/>
        <v>2</v>
      </c>
      <c r="AR179" s="3">
        <f t="shared" si="48"/>
        <v>34</v>
      </c>
      <c r="AS179" s="8">
        <f t="shared" si="43"/>
        <v>5.8823529411764705E-2</v>
      </c>
    </row>
    <row r="180" spans="1:45" ht="12.75" customHeight="1" x14ac:dyDescent="0.2">
      <c r="A180" s="100"/>
      <c r="B180" s="95" t="s">
        <v>68</v>
      </c>
      <c r="C180" s="16" t="s">
        <v>81</v>
      </c>
      <c r="D180" s="17"/>
      <c r="E180" s="74"/>
      <c r="F180" s="74"/>
      <c r="G180" s="74"/>
      <c r="H180" s="74"/>
      <c r="I180" s="74"/>
      <c r="J180" s="88">
        <v>1</v>
      </c>
      <c r="K180" s="74"/>
      <c r="L180" s="74"/>
      <c r="M180" s="74"/>
      <c r="N180" s="74"/>
      <c r="O180" s="74"/>
      <c r="P180" s="74"/>
      <c r="Q180" s="88">
        <v>1</v>
      </c>
      <c r="R180" s="74"/>
      <c r="S180" s="74"/>
      <c r="T180" s="74"/>
      <c r="U180" s="74"/>
      <c r="V180" s="88">
        <v>1</v>
      </c>
      <c r="W180" s="74"/>
      <c r="X180" s="74"/>
      <c r="Y180" s="74"/>
      <c r="Z180" s="74"/>
      <c r="AA180" s="74"/>
      <c r="AB180" s="74"/>
      <c r="AC180" s="74"/>
      <c r="AD180" s="74"/>
      <c r="AE180" s="74"/>
      <c r="AF180" s="74"/>
      <c r="AG180" s="74"/>
      <c r="AH180" s="74"/>
      <c r="AI180" s="77"/>
      <c r="AJ180" s="78"/>
      <c r="AK180" s="74"/>
      <c r="AL180" s="88">
        <v>1</v>
      </c>
      <c r="AM180" s="78"/>
      <c r="AN180" s="78"/>
      <c r="AO180" s="78"/>
      <c r="AP180" s="78"/>
      <c r="AQ180" s="7">
        <f t="shared" si="42"/>
        <v>4</v>
      </c>
      <c r="AR180" s="3">
        <f>34*2</f>
        <v>68</v>
      </c>
      <c r="AS180" s="8">
        <f t="shared" si="43"/>
        <v>5.8823529411764705E-2</v>
      </c>
    </row>
    <row r="181" spans="1:45" ht="12.75" customHeight="1" x14ac:dyDescent="0.2">
      <c r="A181" s="100"/>
      <c r="B181" s="95"/>
      <c r="C181" s="16" t="s">
        <v>82</v>
      </c>
      <c r="D181" s="17"/>
      <c r="E181" s="74"/>
      <c r="F181" s="74"/>
      <c r="G181" s="74"/>
      <c r="H181" s="74"/>
      <c r="I181" s="74"/>
      <c r="J181" s="88">
        <v>1</v>
      </c>
      <c r="K181" s="74"/>
      <c r="L181" s="74"/>
      <c r="M181" s="74"/>
      <c r="N181" s="74"/>
      <c r="O181" s="74"/>
      <c r="P181" s="74"/>
      <c r="Q181" s="88">
        <v>1</v>
      </c>
      <c r="R181" s="74"/>
      <c r="S181" s="74"/>
      <c r="T181" s="74"/>
      <c r="U181" s="74"/>
      <c r="V181" s="88">
        <v>1</v>
      </c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7"/>
      <c r="AJ181" s="78"/>
      <c r="AK181" s="74"/>
      <c r="AL181" s="88">
        <v>1</v>
      </c>
      <c r="AM181" s="78"/>
      <c r="AN181" s="78"/>
      <c r="AO181" s="78"/>
      <c r="AP181" s="78"/>
      <c r="AQ181" s="7">
        <f t="shared" si="42"/>
        <v>4</v>
      </c>
      <c r="AR181" s="3">
        <f t="shared" ref="AR181:AR183" si="49">34*2</f>
        <v>68</v>
      </c>
      <c r="AS181" s="8">
        <f t="shared" si="43"/>
        <v>5.8823529411764705E-2</v>
      </c>
    </row>
    <row r="182" spans="1:45" ht="12.75" customHeight="1" x14ac:dyDescent="0.2">
      <c r="A182" s="100"/>
      <c r="B182" s="95" t="s">
        <v>57</v>
      </c>
      <c r="C182" s="16" t="s">
        <v>81</v>
      </c>
      <c r="D182" s="17"/>
      <c r="E182" s="74"/>
      <c r="F182" s="74"/>
      <c r="G182" s="74"/>
      <c r="H182" s="74"/>
      <c r="I182" s="74"/>
      <c r="J182" s="74"/>
      <c r="K182" s="69">
        <v>1</v>
      </c>
      <c r="L182" s="74"/>
      <c r="M182" s="74"/>
      <c r="N182" s="74"/>
      <c r="O182" s="74"/>
      <c r="P182" s="74"/>
      <c r="Q182" s="74"/>
      <c r="R182" s="74"/>
      <c r="S182" s="74"/>
      <c r="T182" s="69">
        <v>1</v>
      </c>
      <c r="U182" s="74"/>
      <c r="V182" s="74"/>
      <c r="W182" s="74"/>
      <c r="X182" s="74"/>
      <c r="Y182" s="74"/>
      <c r="Z182" s="74"/>
      <c r="AA182" s="69">
        <v>1</v>
      </c>
      <c r="AB182" s="74"/>
      <c r="AC182" s="74"/>
      <c r="AD182" s="74"/>
      <c r="AE182" s="69">
        <v>1</v>
      </c>
      <c r="AF182" s="74"/>
      <c r="AG182" s="74"/>
      <c r="AH182" s="74"/>
      <c r="AI182" s="74"/>
      <c r="AJ182" s="74"/>
      <c r="AK182" s="74"/>
      <c r="AL182" s="69">
        <v>1</v>
      </c>
      <c r="AM182" s="7"/>
      <c r="AN182" s="78"/>
      <c r="AO182" s="78"/>
      <c r="AP182" s="78"/>
      <c r="AQ182" s="7">
        <f t="shared" si="42"/>
        <v>5</v>
      </c>
      <c r="AR182" s="3">
        <f t="shared" si="49"/>
        <v>68</v>
      </c>
      <c r="AS182" s="8">
        <f t="shared" si="43"/>
        <v>7.3529411764705885E-2</v>
      </c>
    </row>
    <row r="183" spans="1:45" ht="12.75" customHeight="1" x14ac:dyDescent="0.2">
      <c r="A183" s="100"/>
      <c r="B183" s="95"/>
      <c r="C183" s="16" t="s">
        <v>82</v>
      </c>
      <c r="D183" s="17"/>
      <c r="E183" s="74"/>
      <c r="F183" s="74"/>
      <c r="G183" s="74"/>
      <c r="H183" s="74"/>
      <c r="I183" s="74"/>
      <c r="J183" s="74"/>
      <c r="K183" s="69">
        <v>1</v>
      </c>
      <c r="L183" s="74"/>
      <c r="M183" s="74"/>
      <c r="N183" s="74"/>
      <c r="O183" s="74"/>
      <c r="P183" s="74"/>
      <c r="Q183" s="74"/>
      <c r="R183" s="74"/>
      <c r="S183" s="74"/>
      <c r="T183" s="69">
        <v>1</v>
      </c>
      <c r="U183" s="74"/>
      <c r="V183" s="74"/>
      <c r="W183" s="74"/>
      <c r="X183" s="74"/>
      <c r="Y183" s="74"/>
      <c r="Z183" s="74"/>
      <c r="AA183" s="69">
        <v>1</v>
      </c>
      <c r="AB183" s="74"/>
      <c r="AC183" s="74"/>
      <c r="AD183" s="74"/>
      <c r="AE183" s="69">
        <v>1</v>
      </c>
      <c r="AF183" s="74"/>
      <c r="AG183" s="74"/>
      <c r="AH183" s="74"/>
      <c r="AI183" s="74"/>
      <c r="AJ183" s="74"/>
      <c r="AK183" s="74"/>
      <c r="AL183" s="69">
        <v>1</v>
      </c>
      <c r="AM183" s="7"/>
      <c r="AN183" s="78"/>
      <c r="AO183" s="78"/>
      <c r="AP183" s="78"/>
      <c r="AQ183" s="7">
        <f t="shared" si="42"/>
        <v>5</v>
      </c>
      <c r="AR183" s="3">
        <f t="shared" si="49"/>
        <v>68</v>
      </c>
      <c r="AS183" s="8">
        <f t="shared" si="43"/>
        <v>7.3529411764705885E-2</v>
      </c>
    </row>
    <row r="184" spans="1:45" ht="27" customHeight="1" x14ac:dyDescent="0.2">
      <c r="A184" s="45"/>
      <c r="B184" s="46"/>
      <c r="C184" s="46"/>
      <c r="D184" s="46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5"/>
      <c r="AN184" s="45"/>
      <c r="AO184" s="45"/>
      <c r="AP184" s="45"/>
      <c r="AQ184" s="45"/>
      <c r="AR184" s="45"/>
      <c r="AS184" s="45"/>
    </row>
    <row r="185" spans="1:45" s="2" customFormat="1" ht="81.75" customHeight="1" x14ac:dyDescent="0.2">
      <c r="A185" s="104" t="s">
        <v>33</v>
      </c>
      <c r="B185" s="104"/>
      <c r="C185" s="104"/>
      <c r="D185" s="104"/>
      <c r="E185" s="129" t="s">
        <v>40</v>
      </c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129"/>
      <c r="AO185" s="129"/>
      <c r="AP185" s="129"/>
      <c r="AQ185" s="125" t="s">
        <v>20</v>
      </c>
      <c r="AR185" s="141" t="s">
        <v>22</v>
      </c>
      <c r="AS185" s="142" t="s">
        <v>21</v>
      </c>
    </row>
    <row r="186" spans="1:45" s="2" customFormat="1" ht="21.75" customHeight="1" x14ac:dyDescent="0.2">
      <c r="A186" s="95" t="s">
        <v>0</v>
      </c>
      <c r="B186" s="95"/>
      <c r="C186" s="95"/>
      <c r="D186" s="15" t="s">
        <v>18</v>
      </c>
      <c r="E186" s="95" t="s">
        <v>1</v>
      </c>
      <c r="F186" s="95"/>
      <c r="G186" s="95"/>
      <c r="H186" s="95"/>
      <c r="I186" s="95" t="s">
        <v>2</v>
      </c>
      <c r="J186" s="95"/>
      <c r="K186" s="95"/>
      <c r="L186" s="95"/>
      <c r="M186" s="95" t="s">
        <v>3</v>
      </c>
      <c r="N186" s="95"/>
      <c r="O186" s="95"/>
      <c r="P186" s="95"/>
      <c r="Q186" s="95" t="s">
        <v>4</v>
      </c>
      <c r="R186" s="95"/>
      <c r="S186" s="95"/>
      <c r="T186" s="95"/>
      <c r="U186" s="95" t="s">
        <v>5</v>
      </c>
      <c r="V186" s="95"/>
      <c r="W186" s="95"/>
      <c r="X186" s="95" t="s">
        <v>6</v>
      </c>
      <c r="Y186" s="95"/>
      <c r="Z186" s="95"/>
      <c r="AA186" s="95"/>
      <c r="AB186" s="95" t="s">
        <v>7</v>
      </c>
      <c r="AC186" s="95"/>
      <c r="AD186" s="95"/>
      <c r="AE186" s="95" t="s">
        <v>8</v>
      </c>
      <c r="AF186" s="95"/>
      <c r="AG186" s="95"/>
      <c r="AH186" s="95"/>
      <c r="AI186" s="95"/>
      <c r="AJ186" s="95" t="s">
        <v>9</v>
      </c>
      <c r="AK186" s="95"/>
      <c r="AL186" s="95"/>
      <c r="AM186" s="95" t="s">
        <v>10</v>
      </c>
      <c r="AN186" s="95"/>
      <c r="AO186" s="95"/>
      <c r="AP186" s="95"/>
      <c r="AQ186" s="125"/>
      <c r="AR186" s="141"/>
      <c r="AS186" s="142"/>
    </row>
    <row r="187" spans="1:45" s="6" customFormat="1" ht="11.25" customHeight="1" x14ac:dyDescent="0.2">
      <c r="A187" s="95"/>
      <c r="B187" s="95"/>
      <c r="C187" s="95"/>
      <c r="D187" s="15" t="s">
        <v>19</v>
      </c>
      <c r="E187" s="5">
        <v>1</v>
      </c>
      <c r="F187" s="82">
        <v>2</v>
      </c>
      <c r="G187" s="82">
        <v>3</v>
      </c>
      <c r="H187" s="82">
        <v>4</v>
      </c>
      <c r="I187" s="5">
        <v>5</v>
      </c>
      <c r="J187" s="5">
        <v>6</v>
      </c>
      <c r="K187" s="5">
        <v>7</v>
      </c>
      <c r="L187" s="5">
        <v>8</v>
      </c>
      <c r="M187" s="5">
        <v>9</v>
      </c>
      <c r="N187" s="5">
        <v>10</v>
      </c>
      <c r="O187" s="5">
        <v>11</v>
      </c>
      <c r="P187" s="5">
        <v>12</v>
      </c>
      <c r="Q187" s="5">
        <v>13</v>
      </c>
      <c r="R187" s="5">
        <v>14</v>
      </c>
      <c r="S187" s="5">
        <v>15</v>
      </c>
      <c r="T187" s="5">
        <v>16</v>
      </c>
      <c r="U187" s="5">
        <v>17</v>
      </c>
      <c r="V187" s="5">
        <v>18</v>
      </c>
      <c r="W187" s="5">
        <v>19</v>
      </c>
      <c r="X187" s="5">
        <v>20</v>
      </c>
      <c r="Y187" s="5">
        <v>21</v>
      </c>
      <c r="Z187" s="5">
        <v>22</v>
      </c>
      <c r="AA187" s="5">
        <v>23</v>
      </c>
      <c r="AB187" s="5">
        <v>24</v>
      </c>
      <c r="AC187" s="5">
        <v>25</v>
      </c>
      <c r="AD187" s="5">
        <v>26</v>
      </c>
      <c r="AE187" s="5">
        <v>27</v>
      </c>
      <c r="AF187" s="5">
        <v>28</v>
      </c>
      <c r="AG187" s="5">
        <v>29</v>
      </c>
      <c r="AH187" s="5">
        <v>30</v>
      </c>
      <c r="AI187" s="5">
        <v>31</v>
      </c>
      <c r="AJ187" s="5">
        <v>32</v>
      </c>
      <c r="AK187" s="5">
        <v>33</v>
      </c>
      <c r="AL187" s="5">
        <v>34</v>
      </c>
      <c r="AM187" s="5">
        <v>35</v>
      </c>
      <c r="AN187" s="5">
        <v>36</v>
      </c>
      <c r="AO187" s="5">
        <v>37</v>
      </c>
      <c r="AP187" s="5">
        <v>38</v>
      </c>
      <c r="AQ187" s="125"/>
      <c r="AR187" s="141"/>
      <c r="AS187" s="142"/>
    </row>
    <row r="188" spans="1:45" ht="12.75" customHeight="1" x14ac:dyDescent="0.2">
      <c r="A188" s="99" t="s">
        <v>25</v>
      </c>
      <c r="B188" s="96" t="s">
        <v>13</v>
      </c>
      <c r="C188" s="16" t="s">
        <v>83</v>
      </c>
      <c r="D188" s="17"/>
      <c r="E188" s="74"/>
      <c r="F188" s="69">
        <v>1</v>
      </c>
      <c r="G188" s="74"/>
      <c r="H188" s="74"/>
      <c r="I188" s="74"/>
      <c r="J188" s="69">
        <v>1</v>
      </c>
      <c r="K188" s="74"/>
      <c r="L188" s="74"/>
      <c r="M188" s="74"/>
      <c r="N188" s="74"/>
      <c r="O188" s="69">
        <v>1</v>
      </c>
      <c r="P188" s="69">
        <v>1</v>
      </c>
      <c r="Q188" s="74"/>
      <c r="R188" s="74"/>
      <c r="S188" s="74"/>
      <c r="T188" s="69">
        <v>1</v>
      </c>
      <c r="U188" s="74"/>
      <c r="V188" s="74"/>
      <c r="W188" s="74"/>
      <c r="X188" s="74"/>
      <c r="Y188" s="69">
        <v>1</v>
      </c>
      <c r="Z188" s="74"/>
      <c r="AA188" s="74"/>
      <c r="AB188" s="74"/>
      <c r="AC188" s="74"/>
      <c r="AD188" s="74"/>
      <c r="AE188" s="74"/>
      <c r="AF188" s="190">
        <v>1</v>
      </c>
      <c r="AG188" s="75"/>
      <c r="AH188" s="74"/>
      <c r="AI188" s="74"/>
      <c r="AJ188" s="74"/>
      <c r="AK188" s="69">
        <v>1</v>
      </c>
      <c r="AL188" s="74"/>
      <c r="AM188" s="78"/>
      <c r="AN188" s="7"/>
      <c r="AO188" s="7"/>
      <c r="AP188" s="7"/>
      <c r="AQ188" s="7">
        <f t="shared" ref="AQ188:AQ232" si="50">SUM(E188:AP188)</f>
        <v>8</v>
      </c>
      <c r="AR188" s="3">
        <f>34*4</f>
        <v>136</v>
      </c>
      <c r="AS188" s="8">
        <f t="shared" ref="AS188:AS232" si="51">AQ188/AR188</f>
        <v>5.8823529411764705E-2</v>
      </c>
    </row>
    <row r="189" spans="1:45" x14ac:dyDescent="0.2">
      <c r="A189" s="99"/>
      <c r="B189" s="97"/>
      <c r="C189" s="16" t="s">
        <v>84</v>
      </c>
      <c r="D189" s="17"/>
      <c r="E189" s="74"/>
      <c r="F189" s="69">
        <v>1</v>
      </c>
      <c r="G189" s="74"/>
      <c r="H189" s="74"/>
      <c r="I189" s="74"/>
      <c r="J189" s="69">
        <v>1</v>
      </c>
      <c r="K189" s="74"/>
      <c r="L189" s="74"/>
      <c r="M189" s="74"/>
      <c r="N189" s="74"/>
      <c r="O189" s="69">
        <v>1</v>
      </c>
      <c r="P189" s="69">
        <v>1</v>
      </c>
      <c r="Q189" s="74"/>
      <c r="R189" s="74"/>
      <c r="S189" s="74"/>
      <c r="T189" s="69">
        <v>1</v>
      </c>
      <c r="U189" s="74"/>
      <c r="V189" s="74"/>
      <c r="W189" s="74"/>
      <c r="X189" s="74"/>
      <c r="Y189" s="69">
        <v>1</v>
      </c>
      <c r="Z189" s="74"/>
      <c r="AA189" s="74"/>
      <c r="AB189" s="74"/>
      <c r="AC189" s="74"/>
      <c r="AD189" s="74"/>
      <c r="AE189" s="74"/>
      <c r="AF189" s="190">
        <v>1</v>
      </c>
      <c r="AG189" s="74"/>
      <c r="AH189" s="74"/>
      <c r="AI189" s="74"/>
      <c r="AJ189" s="78"/>
      <c r="AK189" s="69">
        <v>1</v>
      </c>
      <c r="AL189" s="74"/>
      <c r="AM189" s="78"/>
      <c r="AN189" s="7"/>
      <c r="AO189" s="7"/>
      <c r="AP189" s="7"/>
      <c r="AQ189" s="7">
        <f t="shared" si="50"/>
        <v>8</v>
      </c>
      <c r="AR189" s="3">
        <f t="shared" ref="AR189:AR190" si="52">34*4</f>
        <v>136</v>
      </c>
      <c r="AS189" s="8">
        <f t="shared" si="51"/>
        <v>5.8823529411764705E-2</v>
      </c>
    </row>
    <row r="190" spans="1:45" ht="12.75" customHeight="1" x14ac:dyDescent="0.2">
      <c r="A190" s="99"/>
      <c r="B190" s="98"/>
      <c r="C190" s="16" t="s">
        <v>85</v>
      </c>
      <c r="D190" s="17"/>
      <c r="E190" s="74"/>
      <c r="F190" s="69">
        <v>1</v>
      </c>
      <c r="G190" s="74"/>
      <c r="H190" s="74"/>
      <c r="I190" s="74"/>
      <c r="J190" s="69">
        <v>1</v>
      </c>
      <c r="K190" s="74"/>
      <c r="L190" s="74"/>
      <c r="M190" s="74"/>
      <c r="N190" s="74"/>
      <c r="O190" s="69">
        <v>1</v>
      </c>
      <c r="P190" s="69">
        <v>1</v>
      </c>
      <c r="Q190" s="74"/>
      <c r="R190" s="74"/>
      <c r="S190" s="74"/>
      <c r="T190" s="69">
        <v>1</v>
      </c>
      <c r="U190" s="74"/>
      <c r="V190" s="74"/>
      <c r="W190" s="74"/>
      <c r="X190" s="74"/>
      <c r="Y190" s="69">
        <v>1</v>
      </c>
      <c r="Z190" s="74"/>
      <c r="AA190" s="74"/>
      <c r="AB190" s="74"/>
      <c r="AC190" s="74"/>
      <c r="AD190" s="74"/>
      <c r="AE190" s="74"/>
      <c r="AF190" s="190">
        <v>1</v>
      </c>
      <c r="AG190" s="74"/>
      <c r="AH190" s="74"/>
      <c r="AI190" s="74"/>
      <c r="AJ190" s="74"/>
      <c r="AK190" s="69">
        <v>1</v>
      </c>
      <c r="AL190" s="74"/>
      <c r="AM190" s="78"/>
      <c r="AN190" s="7"/>
      <c r="AO190" s="7"/>
      <c r="AP190" s="7"/>
      <c r="AQ190" s="7">
        <f t="shared" si="50"/>
        <v>8</v>
      </c>
      <c r="AR190" s="3">
        <f t="shared" si="52"/>
        <v>136</v>
      </c>
      <c r="AS190" s="8">
        <f t="shared" si="51"/>
        <v>5.8823529411764705E-2</v>
      </c>
    </row>
    <row r="191" spans="1:45" ht="12.75" customHeight="1" x14ac:dyDescent="0.2">
      <c r="A191" s="99"/>
      <c r="B191" s="96" t="s">
        <v>27</v>
      </c>
      <c r="C191" s="16" t="s">
        <v>83</v>
      </c>
      <c r="D191" s="17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69">
        <v>1</v>
      </c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8"/>
      <c r="AN191" s="7"/>
      <c r="AO191" s="7"/>
      <c r="AP191" s="7"/>
      <c r="AQ191" s="7">
        <f t="shared" si="50"/>
        <v>1</v>
      </c>
      <c r="AR191" s="3">
        <f>34*2</f>
        <v>68</v>
      </c>
      <c r="AS191" s="8">
        <f t="shared" si="51"/>
        <v>1.4705882352941176E-2</v>
      </c>
    </row>
    <row r="192" spans="1:45" ht="12.75" customHeight="1" x14ac:dyDescent="0.2">
      <c r="A192" s="99"/>
      <c r="B192" s="97"/>
      <c r="C192" s="16" t="s">
        <v>84</v>
      </c>
      <c r="D192" s="1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69">
        <v>1</v>
      </c>
      <c r="W192" s="74"/>
      <c r="X192" s="74"/>
      <c r="Y192" s="74"/>
      <c r="Z192" s="74"/>
      <c r="AA192" s="74"/>
      <c r="AB192" s="74"/>
      <c r="AC192" s="74"/>
      <c r="AD192" s="74"/>
      <c r="AE192" s="74"/>
      <c r="AF192" s="74"/>
      <c r="AG192" s="74"/>
      <c r="AH192" s="74"/>
      <c r="AI192" s="74"/>
      <c r="AJ192" s="74"/>
      <c r="AK192" s="74"/>
      <c r="AL192" s="74"/>
      <c r="AM192" s="78"/>
      <c r="AN192" s="7"/>
      <c r="AO192" s="7"/>
      <c r="AP192" s="7"/>
      <c r="AQ192" s="7">
        <f t="shared" si="50"/>
        <v>1</v>
      </c>
      <c r="AR192" s="3">
        <f t="shared" ref="AR192:AR193" si="53">34*2</f>
        <v>68</v>
      </c>
      <c r="AS192" s="8">
        <f t="shared" si="51"/>
        <v>1.4705882352941176E-2</v>
      </c>
    </row>
    <row r="193" spans="1:45" x14ac:dyDescent="0.2">
      <c r="A193" s="99"/>
      <c r="B193" s="98"/>
      <c r="C193" s="16" t="s">
        <v>85</v>
      </c>
      <c r="D193" s="17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69">
        <v>1</v>
      </c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8"/>
      <c r="AN193" s="7"/>
      <c r="AO193" s="7"/>
      <c r="AP193" s="7"/>
      <c r="AQ193" s="7">
        <f t="shared" si="50"/>
        <v>1</v>
      </c>
      <c r="AR193" s="3">
        <f t="shared" si="53"/>
        <v>68</v>
      </c>
      <c r="AS193" s="8">
        <f t="shared" si="51"/>
        <v>1.4705882352941176E-2</v>
      </c>
    </row>
    <row r="194" spans="1:45" x14ac:dyDescent="0.2">
      <c r="A194" s="99"/>
      <c r="B194" s="96" t="s">
        <v>12</v>
      </c>
      <c r="C194" s="16" t="s">
        <v>83</v>
      </c>
      <c r="D194" s="14"/>
      <c r="E194" s="74"/>
      <c r="F194" s="69">
        <v>2</v>
      </c>
      <c r="G194" s="74"/>
      <c r="H194" s="74"/>
      <c r="I194" s="74"/>
      <c r="J194" s="69">
        <v>1</v>
      </c>
      <c r="K194" s="74"/>
      <c r="L194" s="74"/>
      <c r="M194" s="74"/>
      <c r="N194" s="69">
        <v>1</v>
      </c>
      <c r="O194" s="74"/>
      <c r="P194" s="74"/>
      <c r="Q194" s="69">
        <v>1</v>
      </c>
      <c r="R194" s="74"/>
      <c r="S194" s="74"/>
      <c r="T194" s="74"/>
      <c r="U194" s="69">
        <v>1</v>
      </c>
      <c r="V194" s="74"/>
      <c r="W194" s="74"/>
      <c r="X194" s="69">
        <v>1</v>
      </c>
      <c r="Y194" s="74"/>
      <c r="Z194" s="74"/>
      <c r="AA194" s="69">
        <v>1</v>
      </c>
      <c r="AB194" s="74"/>
      <c r="AC194" s="74"/>
      <c r="AD194" s="69">
        <v>1</v>
      </c>
      <c r="AE194" s="74"/>
      <c r="AF194" s="74"/>
      <c r="AG194" s="190">
        <v>1</v>
      </c>
      <c r="AH194" s="69">
        <v>1</v>
      </c>
      <c r="AI194" s="74"/>
      <c r="AJ194" s="74"/>
      <c r="AK194" s="74"/>
      <c r="AL194" s="69">
        <v>1</v>
      </c>
      <c r="AM194" s="78"/>
      <c r="AN194" s="7"/>
      <c r="AO194" s="7"/>
      <c r="AP194" s="7"/>
      <c r="AQ194" s="7">
        <f t="shared" si="50"/>
        <v>12</v>
      </c>
      <c r="AR194" s="3">
        <f>34*3</f>
        <v>102</v>
      </c>
      <c r="AS194" s="8">
        <f t="shared" si="51"/>
        <v>0.11764705882352941</v>
      </c>
    </row>
    <row r="195" spans="1:45" ht="12.75" customHeight="1" x14ac:dyDescent="0.2">
      <c r="A195" s="99"/>
      <c r="B195" s="97"/>
      <c r="C195" s="16" t="s">
        <v>84</v>
      </c>
      <c r="D195" s="17"/>
      <c r="E195" s="74"/>
      <c r="F195" s="69">
        <v>2</v>
      </c>
      <c r="G195" s="74"/>
      <c r="H195" s="74"/>
      <c r="I195" s="74"/>
      <c r="J195" s="88">
        <v>1</v>
      </c>
      <c r="K195" s="74"/>
      <c r="L195" s="74"/>
      <c r="M195" s="74"/>
      <c r="N195" s="88">
        <v>1</v>
      </c>
      <c r="O195" s="74"/>
      <c r="P195" s="74"/>
      <c r="Q195" s="88">
        <v>1</v>
      </c>
      <c r="R195" s="74"/>
      <c r="S195" s="74"/>
      <c r="T195" s="74"/>
      <c r="U195" s="88">
        <v>1</v>
      </c>
      <c r="V195" s="74"/>
      <c r="W195" s="74"/>
      <c r="X195" s="88">
        <v>1</v>
      </c>
      <c r="Y195" s="74"/>
      <c r="Z195" s="74"/>
      <c r="AA195" s="88">
        <v>1</v>
      </c>
      <c r="AB195" s="74"/>
      <c r="AC195" s="74"/>
      <c r="AD195" s="88">
        <v>1</v>
      </c>
      <c r="AE195" s="74"/>
      <c r="AF195" s="74"/>
      <c r="AG195" s="190">
        <v>1</v>
      </c>
      <c r="AH195" s="88">
        <v>1</v>
      </c>
      <c r="AI195" s="74"/>
      <c r="AJ195" s="74"/>
      <c r="AK195" s="74"/>
      <c r="AL195" s="88">
        <v>1</v>
      </c>
      <c r="AM195" s="78"/>
      <c r="AN195" s="7"/>
      <c r="AO195" s="7"/>
      <c r="AP195" s="7"/>
      <c r="AQ195" s="7">
        <f t="shared" si="50"/>
        <v>12</v>
      </c>
      <c r="AR195" s="3">
        <f t="shared" ref="AR195:AR199" si="54">34*3</f>
        <v>102</v>
      </c>
      <c r="AS195" s="8">
        <f t="shared" si="51"/>
        <v>0.11764705882352941</v>
      </c>
    </row>
    <row r="196" spans="1:45" ht="12.75" customHeight="1" x14ac:dyDescent="0.2">
      <c r="A196" s="99"/>
      <c r="B196" s="98"/>
      <c r="C196" s="16" t="s">
        <v>85</v>
      </c>
      <c r="D196" s="17"/>
      <c r="E196" s="74"/>
      <c r="F196" s="69">
        <v>2</v>
      </c>
      <c r="G196" s="74"/>
      <c r="H196" s="74"/>
      <c r="I196" s="74"/>
      <c r="J196" s="88">
        <v>1</v>
      </c>
      <c r="K196" s="74"/>
      <c r="L196" s="74"/>
      <c r="M196" s="74"/>
      <c r="N196" s="88">
        <v>1</v>
      </c>
      <c r="O196" s="74"/>
      <c r="P196" s="74"/>
      <c r="Q196" s="88">
        <v>1</v>
      </c>
      <c r="R196" s="74"/>
      <c r="S196" s="74"/>
      <c r="T196" s="74"/>
      <c r="U196" s="88">
        <v>1</v>
      </c>
      <c r="V196" s="74"/>
      <c r="W196" s="74"/>
      <c r="X196" s="88">
        <v>1</v>
      </c>
      <c r="Y196" s="74"/>
      <c r="Z196" s="74"/>
      <c r="AA196" s="88">
        <v>1</v>
      </c>
      <c r="AB196" s="74"/>
      <c r="AC196" s="74"/>
      <c r="AD196" s="88">
        <v>1</v>
      </c>
      <c r="AE196" s="74"/>
      <c r="AF196" s="74"/>
      <c r="AG196" s="190">
        <v>1</v>
      </c>
      <c r="AH196" s="88">
        <v>1</v>
      </c>
      <c r="AI196" s="78"/>
      <c r="AJ196" s="78"/>
      <c r="AK196" s="74"/>
      <c r="AL196" s="88">
        <v>1</v>
      </c>
      <c r="AM196" s="78"/>
      <c r="AN196" s="7"/>
      <c r="AO196" s="7"/>
      <c r="AP196" s="7"/>
      <c r="AQ196" s="7">
        <f t="shared" si="50"/>
        <v>12</v>
      </c>
      <c r="AR196" s="3">
        <f t="shared" si="54"/>
        <v>102</v>
      </c>
      <c r="AS196" s="8">
        <f t="shared" si="51"/>
        <v>0.11764705882352941</v>
      </c>
    </row>
    <row r="197" spans="1:45" x14ac:dyDescent="0.2">
      <c r="A197" s="99"/>
      <c r="B197" s="96" t="s">
        <v>78</v>
      </c>
      <c r="C197" s="16" t="s">
        <v>83</v>
      </c>
      <c r="D197" s="17"/>
      <c r="E197" s="74"/>
      <c r="F197" s="74"/>
      <c r="G197" s="69">
        <v>1</v>
      </c>
      <c r="H197" s="74"/>
      <c r="I197" s="74"/>
      <c r="J197" s="74"/>
      <c r="K197" s="74"/>
      <c r="L197" s="74"/>
      <c r="M197" s="69">
        <v>1</v>
      </c>
      <c r="N197" s="74"/>
      <c r="O197" s="74"/>
      <c r="P197" s="69">
        <v>1</v>
      </c>
      <c r="Q197" s="74"/>
      <c r="R197" s="74"/>
      <c r="S197" s="69">
        <v>1</v>
      </c>
      <c r="T197" s="74"/>
      <c r="U197" s="74"/>
      <c r="V197" s="69">
        <v>1</v>
      </c>
      <c r="W197" s="74"/>
      <c r="X197" s="74"/>
      <c r="Y197" s="74"/>
      <c r="Z197" s="74"/>
      <c r="AA197" s="74"/>
      <c r="AB197" s="74"/>
      <c r="AC197" s="69">
        <v>1</v>
      </c>
      <c r="AD197" s="74"/>
      <c r="AE197" s="74"/>
      <c r="AF197" s="74"/>
      <c r="AG197" s="75"/>
      <c r="AH197" s="190">
        <v>1</v>
      </c>
      <c r="AI197" s="74"/>
      <c r="AJ197" s="74"/>
      <c r="AK197" s="76">
        <v>1</v>
      </c>
      <c r="AL197" s="69">
        <v>1</v>
      </c>
      <c r="AM197" s="78"/>
      <c r="AN197" s="7"/>
      <c r="AO197" s="7"/>
      <c r="AP197" s="7"/>
      <c r="AQ197" s="7">
        <f t="shared" si="50"/>
        <v>9</v>
      </c>
      <c r="AR197" s="3">
        <f t="shared" si="54"/>
        <v>102</v>
      </c>
      <c r="AS197" s="8">
        <f t="shared" si="51"/>
        <v>8.8235294117647065E-2</v>
      </c>
    </row>
    <row r="198" spans="1:45" ht="12.75" customHeight="1" x14ac:dyDescent="0.2">
      <c r="A198" s="99"/>
      <c r="B198" s="97"/>
      <c r="C198" s="16" t="s">
        <v>84</v>
      </c>
      <c r="D198" s="17"/>
      <c r="E198" s="74"/>
      <c r="F198" s="74"/>
      <c r="G198" s="69">
        <v>1</v>
      </c>
      <c r="H198" s="74"/>
      <c r="I198" s="74"/>
      <c r="J198" s="74"/>
      <c r="K198" s="74"/>
      <c r="L198" s="74"/>
      <c r="M198" s="69">
        <v>1</v>
      </c>
      <c r="N198" s="74"/>
      <c r="O198" s="74"/>
      <c r="P198" s="69">
        <v>1</v>
      </c>
      <c r="Q198" s="74"/>
      <c r="R198" s="74"/>
      <c r="S198" s="69">
        <v>1</v>
      </c>
      <c r="T198" s="74"/>
      <c r="U198" s="74"/>
      <c r="V198" s="69">
        <v>1</v>
      </c>
      <c r="W198" s="74"/>
      <c r="X198" s="74"/>
      <c r="Y198" s="74"/>
      <c r="Z198" s="74"/>
      <c r="AA198" s="74"/>
      <c r="AB198" s="74"/>
      <c r="AC198" s="69">
        <v>1</v>
      </c>
      <c r="AD198" s="74"/>
      <c r="AE198" s="74"/>
      <c r="AF198" s="75"/>
      <c r="AG198" s="74"/>
      <c r="AH198" s="190">
        <v>1</v>
      </c>
      <c r="AI198" s="74"/>
      <c r="AJ198" s="78"/>
      <c r="AK198" s="69">
        <v>1</v>
      </c>
      <c r="AL198" s="69">
        <v>1</v>
      </c>
      <c r="AM198" s="78"/>
      <c r="AN198" s="7"/>
      <c r="AO198" s="7"/>
      <c r="AP198" s="7"/>
      <c r="AQ198" s="7">
        <f t="shared" si="50"/>
        <v>9</v>
      </c>
      <c r="AR198" s="3">
        <f t="shared" si="54"/>
        <v>102</v>
      </c>
      <c r="AS198" s="8">
        <f t="shared" si="51"/>
        <v>8.8235294117647065E-2</v>
      </c>
    </row>
    <row r="199" spans="1:45" ht="12.75" customHeight="1" x14ac:dyDescent="0.2">
      <c r="A199" s="99"/>
      <c r="B199" s="98"/>
      <c r="C199" s="16" t="s">
        <v>85</v>
      </c>
      <c r="D199" s="17"/>
      <c r="E199" s="74"/>
      <c r="F199" s="74"/>
      <c r="G199" s="74"/>
      <c r="H199" s="69">
        <v>1</v>
      </c>
      <c r="I199" s="74"/>
      <c r="J199" s="74"/>
      <c r="K199" s="69">
        <v>1</v>
      </c>
      <c r="L199" s="74"/>
      <c r="M199" s="74"/>
      <c r="N199" s="74"/>
      <c r="O199" s="74"/>
      <c r="P199" s="74"/>
      <c r="Q199" s="74"/>
      <c r="R199" s="74"/>
      <c r="S199" s="69">
        <v>1</v>
      </c>
      <c r="T199" s="74"/>
      <c r="U199" s="74"/>
      <c r="V199" s="74"/>
      <c r="W199" s="69">
        <v>1</v>
      </c>
      <c r="X199" s="74"/>
      <c r="Y199" s="74"/>
      <c r="Z199" s="74"/>
      <c r="AA199" s="74"/>
      <c r="AB199" s="74"/>
      <c r="AC199" s="69">
        <v>1</v>
      </c>
      <c r="AD199" s="69">
        <v>1</v>
      </c>
      <c r="AE199" s="74"/>
      <c r="AF199" s="74"/>
      <c r="AG199" s="74"/>
      <c r="AH199" s="190">
        <v>1</v>
      </c>
      <c r="AI199" s="78"/>
      <c r="AJ199" s="78"/>
      <c r="AK199" s="69">
        <v>1</v>
      </c>
      <c r="AL199" s="69">
        <v>1</v>
      </c>
      <c r="AM199" s="78"/>
      <c r="AN199" s="7"/>
      <c r="AO199" s="7"/>
      <c r="AP199" s="7"/>
      <c r="AQ199" s="7">
        <f t="shared" si="50"/>
        <v>9</v>
      </c>
      <c r="AR199" s="3">
        <f t="shared" si="54"/>
        <v>102</v>
      </c>
      <c r="AS199" s="8">
        <f t="shared" si="51"/>
        <v>8.8235294117647065E-2</v>
      </c>
    </row>
    <row r="200" spans="1:45" ht="12.75" customHeight="1" x14ac:dyDescent="0.2">
      <c r="A200" s="99"/>
      <c r="B200" s="96" t="s">
        <v>79</v>
      </c>
      <c r="C200" s="16" t="s">
        <v>83</v>
      </c>
      <c r="D200" s="14"/>
      <c r="E200" s="74"/>
      <c r="F200" s="74"/>
      <c r="G200" s="88">
        <v>1</v>
      </c>
      <c r="H200" s="74"/>
      <c r="I200" s="74"/>
      <c r="J200" s="74"/>
      <c r="K200" s="88">
        <v>1</v>
      </c>
      <c r="L200" s="74"/>
      <c r="M200" s="74"/>
      <c r="N200" s="74"/>
      <c r="O200" s="74"/>
      <c r="P200" s="74"/>
      <c r="Q200" s="74"/>
      <c r="R200" s="74"/>
      <c r="S200" s="88">
        <v>1</v>
      </c>
      <c r="T200" s="74"/>
      <c r="U200" s="74"/>
      <c r="V200" s="74"/>
      <c r="W200" s="88">
        <v>1</v>
      </c>
      <c r="X200" s="74"/>
      <c r="Y200" s="74"/>
      <c r="Z200" s="74"/>
      <c r="AA200" s="74"/>
      <c r="AB200" s="74"/>
      <c r="AC200" s="88">
        <v>1</v>
      </c>
      <c r="AD200" s="74"/>
      <c r="AE200" s="74"/>
      <c r="AF200" s="75"/>
      <c r="AG200" s="74"/>
      <c r="AH200" s="74"/>
      <c r="AI200" s="74"/>
      <c r="AJ200" s="91">
        <v>1</v>
      </c>
      <c r="AK200" s="88">
        <v>1</v>
      </c>
      <c r="AL200" s="88">
        <v>1</v>
      </c>
      <c r="AM200" s="78"/>
      <c r="AN200" s="7"/>
      <c r="AO200" s="7"/>
      <c r="AP200" s="7"/>
      <c r="AQ200" s="7">
        <f t="shared" si="50"/>
        <v>8</v>
      </c>
      <c r="AR200" s="3">
        <f>34*2</f>
        <v>68</v>
      </c>
      <c r="AS200" s="8">
        <f t="shared" si="51"/>
        <v>0.11764705882352941</v>
      </c>
    </row>
    <row r="201" spans="1:45" x14ac:dyDescent="0.2">
      <c r="A201" s="99"/>
      <c r="B201" s="97"/>
      <c r="C201" s="16" t="s">
        <v>84</v>
      </c>
      <c r="D201" s="17"/>
      <c r="E201" s="74"/>
      <c r="F201" s="74"/>
      <c r="G201" s="88">
        <v>1</v>
      </c>
      <c r="H201" s="74"/>
      <c r="I201" s="74"/>
      <c r="J201" s="74"/>
      <c r="K201" s="88">
        <v>1</v>
      </c>
      <c r="L201" s="74"/>
      <c r="M201" s="74"/>
      <c r="N201" s="74"/>
      <c r="O201" s="74"/>
      <c r="P201" s="74"/>
      <c r="Q201" s="74"/>
      <c r="R201" s="74"/>
      <c r="S201" s="88">
        <v>1</v>
      </c>
      <c r="T201" s="74"/>
      <c r="U201" s="74"/>
      <c r="V201" s="74"/>
      <c r="W201" s="88">
        <v>1</v>
      </c>
      <c r="X201" s="74"/>
      <c r="Y201" s="74"/>
      <c r="Z201" s="74"/>
      <c r="AA201" s="74"/>
      <c r="AB201" s="74"/>
      <c r="AC201" s="88">
        <v>1</v>
      </c>
      <c r="AD201" s="74"/>
      <c r="AE201" s="74"/>
      <c r="AF201" s="74"/>
      <c r="AG201" s="75"/>
      <c r="AH201" s="74"/>
      <c r="AI201" s="74"/>
      <c r="AJ201" s="88">
        <v>1</v>
      </c>
      <c r="AK201" s="91">
        <v>1</v>
      </c>
      <c r="AL201" s="88">
        <v>1</v>
      </c>
      <c r="AM201" s="78"/>
      <c r="AN201" s="7"/>
      <c r="AO201" s="7"/>
      <c r="AP201" s="7"/>
      <c r="AQ201" s="7">
        <f t="shared" si="50"/>
        <v>8</v>
      </c>
      <c r="AR201" s="3">
        <f t="shared" ref="AR201:AR202" si="55">34*2</f>
        <v>68</v>
      </c>
      <c r="AS201" s="8">
        <f t="shared" si="51"/>
        <v>0.11764705882352941</v>
      </c>
    </row>
    <row r="202" spans="1:45" x14ac:dyDescent="0.2">
      <c r="A202" s="99"/>
      <c r="B202" s="98"/>
      <c r="C202" s="16" t="s">
        <v>85</v>
      </c>
      <c r="D202" s="14"/>
      <c r="E202" s="74"/>
      <c r="F202" s="74"/>
      <c r="G202" s="74"/>
      <c r="H202" s="74"/>
      <c r="I202" s="74"/>
      <c r="J202" s="69">
        <v>1</v>
      </c>
      <c r="K202" s="74"/>
      <c r="L202" s="74"/>
      <c r="M202" s="74"/>
      <c r="N202" s="74"/>
      <c r="O202" s="74"/>
      <c r="P202" s="74"/>
      <c r="Q202" s="74"/>
      <c r="R202" s="74"/>
      <c r="S202" s="69">
        <v>1</v>
      </c>
      <c r="T202" s="74"/>
      <c r="U202" s="74"/>
      <c r="V202" s="74"/>
      <c r="W202" s="74"/>
      <c r="X202" s="74"/>
      <c r="Y202" s="74"/>
      <c r="Z202" s="74"/>
      <c r="AA202" s="74"/>
      <c r="AB202" s="74"/>
      <c r="AC202" s="69">
        <v>1</v>
      </c>
      <c r="AD202" s="74"/>
      <c r="AE202" s="74"/>
      <c r="AF202" s="74"/>
      <c r="AG202" s="74"/>
      <c r="AH202" s="74"/>
      <c r="AI202" s="78"/>
      <c r="AJ202" s="76">
        <v>1</v>
      </c>
      <c r="AK202" s="69">
        <v>1</v>
      </c>
      <c r="AL202" s="74"/>
      <c r="AM202" s="78"/>
      <c r="AN202" s="7"/>
      <c r="AO202" s="7"/>
      <c r="AP202" s="7"/>
      <c r="AQ202" s="7">
        <f t="shared" si="50"/>
        <v>5</v>
      </c>
      <c r="AR202" s="3">
        <f t="shared" si="55"/>
        <v>68</v>
      </c>
      <c r="AS202" s="8">
        <f t="shared" si="51"/>
        <v>7.3529411764705885E-2</v>
      </c>
    </row>
    <row r="203" spans="1:45" ht="13.5" customHeight="1" x14ac:dyDescent="0.2">
      <c r="A203" s="99"/>
      <c r="B203" s="96" t="s">
        <v>80</v>
      </c>
      <c r="C203" s="16" t="s">
        <v>83</v>
      </c>
      <c r="D203" s="14"/>
      <c r="E203" s="74"/>
      <c r="F203" s="74"/>
      <c r="G203" s="74"/>
      <c r="H203" s="74"/>
      <c r="I203" s="74"/>
      <c r="J203" s="69">
        <v>1</v>
      </c>
      <c r="K203" s="74"/>
      <c r="L203" s="74"/>
      <c r="M203" s="74"/>
      <c r="N203" s="74"/>
      <c r="O203" s="74"/>
      <c r="P203" s="74"/>
      <c r="Q203" s="74"/>
      <c r="R203" s="74"/>
      <c r="S203" s="74"/>
      <c r="T203" s="69">
        <v>1</v>
      </c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5"/>
      <c r="AG203" s="74"/>
      <c r="AH203" s="74"/>
      <c r="AI203" s="69">
        <v>1</v>
      </c>
      <c r="AJ203" s="78"/>
      <c r="AK203" s="74"/>
      <c r="AL203" s="74"/>
      <c r="AM203" s="78"/>
      <c r="AN203" s="7"/>
      <c r="AO203" s="7"/>
      <c r="AP203" s="7"/>
      <c r="AQ203" s="7">
        <f t="shared" si="50"/>
        <v>3</v>
      </c>
      <c r="AR203" s="3">
        <f>34*1</f>
        <v>34</v>
      </c>
      <c r="AS203" s="8">
        <f t="shared" si="51"/>
        <v>8.8235294117647065E-2</v>
      </c>
    </row>
    <row r="204" spans="1:45" ht="12.75" customHeight="1" x14ac:dyDescent="0.2">
      <c r="A204" s="99"/>
      <c r="B204" s="97"/>
      <c r="C204" s="16" t="s">
        <v>84</v>
      </c>
      <c r="D204" s="17"/>
      <c r="E204" s="74"/>
      <c r="F204" s="74"/>
      <c r="G204" s="74"/>
      <c r="H204" s="74"/>
      <c r="I204" s="74"/>
      <c r="J204" s="69">
        <v>1</v>
      </c>
      <c r="K204" s="74"/>
      <c r="L204" s="74"/>
      <c r="M204" s="74"/>
      <c r="N204" s="74"/>
      <c r="O204" s="74"/>
      <c r="P204" s="74"/>
      <c r="Q204" s="74"/>
      <c r="R204" s="74"/>
      <c r="S204" s="74"/>
      <c r="T204" s="69">
        <v>1</v>
      </c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5"/>
      <c r="AH204" s="74"/>
      <c r="AI204" s="69">
        <v>1</v>
      </c>
      <c r="AJ204" s="74"/>
      <c r="AK204" s="78"/>
      <c r="AL204" s="74"/>
      <c r="AM204" s="78"/>
      <c r="AN204" s="7"/>
      <c r="AO204" s="7"/>
      <c r="AP204" s="7"/>
      <c r="AQ204" s="7">
        <f t="shared" si="50"/>
        <v>3</v>
      </c>
      <c r="AR204" s="3">
        <f t="shared" ref="AR204:AR208" si="56">34*1</f>
        <v>34</v>
      </c>
      <c r="AS204" s="8">
        <f t="shared" si="51"/>
        <v>8.8235294117647065E-2</v>
      </c>
    </row>
    <row r="205" spans="1:45" ht="12.75" customHeight="1" x14ac:dyDescent="0.2">
      <c r="A205" s="99"/>
      <c r="B205" s="98"/>
      <c r="C205" s="16" t="s">
        <v>85</v>
      </c>
      <c r="D205" s="1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0">
        <v>1</v>
      </c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8"/>
      <c r="AJ205" s="78"/>
      <c r="AK205" s="69">
        <v>1</v>
      </c>
      <c r="AL205" s="74"/>
      <c r="AM205" s="78"/>
      <c r="AN205" s="7"/>
      <c r="AO205" s="7"/>
      <c r="AP205" s="7"/>
      <c r="AQ205" s="7">
        <f t="shared" si="50"/>
        <v>2</v>
      </c>
      <c r="AR205" s="3">
        <f t="shared" si="56"/>
        <v>34</v>
      </c>
      <c r="AS205" s="8">
        <f t="shared" si="51"/>
        <v>5.8823529411764705E-2</v>
      </c>
    </row>
    <row r="206" spans="1:45" ht="12.75" customHeight="1" x14ac:dyDescent="0.2">
      <c r="A206" s="99"/>
      <c r="B206" s="96" t="s">
        <v>35</v>
      </c>
      <c r="C206" s="16" t="s">
        <v>83</v>
      </c>
      <c r="D206" s="17"/>
      <c r="E206" s="74"/>
      <c r="F206" s="74"/>
      <c r="G206" s="74"/>
      <c r="H206" s="74"/>
      <c r="I206" s="74"/>
      <c r="J206" s="74"/>
      <c r="K206" s="69">
        <v>1</v>
      </c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69">
        <v>1</v>
      </c>
      <c r="Y206" s="74"/>
      <c r="Z206" s="74"/>
      <c r="AA206" s="74"/>
      <c r="AB206" s="74"/>
      <c r="AC206" s="74"/>
      <c r="AD206" s="74"/>
      <c r="AE206" s="74"/>
      <c r="AF206" s="74"/>
      <c r="AG206" s="69">
        <v>1</v>
      </c>
      <c r="AH206" s="74"/>
      <c r="AI206" s="74"/>
      <c r="AJ206" s="74"/>
      <c r="AK206" s="69">
        <v>1</v>
      </c>
      <c r="AL206" s="74"/>
      <c r="AM206" s="78"/>
      <c r="AN206" s="7"/>
      <c r="AO206" s="7"/>
      <c r="AP206" s="7"/>
      <c r="AQ206" s="7">
        <f t="shared" si="50"/>
        <v>4</v>
      </c>
      <c r="AR206" s="3">
        <f t="shared" si="56"/>
        <v>34</v>
      </c>
      <c r="AS206" s="8">
        <f t="shared" si="51"/>
        <v>0.11764705882352941</v>
      </c>
    </row>
    <row r="207" spans="1:45" ht="12.75" customHeight="1" x14ac:dyDescent="0.2">
      <c r="A207" s="99"/>
      <c r="B207" s="97"/>
      <c r="C207" s="16" t="s">
        <v>84</v>
      </c>
      <c r="D207" s="17"/>
      <c r="E207" s="74"/>
      <c r="F207" s="74"/>
      <c r="G207" s="74"/>
      <c r="H207" s="74"/>
      <c r="I207" s="74"/>
      <c r="J207" s="74"/>
      <c r="K207" s="69">
        <v>1</v>
      </c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69">
        <v>1</v>
      </c>
      <c r="Y207" s="74"/>
      <c r="Z207" s="74"/>
      <c r="AA207" s="74"/>
      <c r="AB207" s="74"/>
      <c r="AC207" s="74"/>
      <c r="AD207" s="74"/>
      <c r="AE207" s="74"/>
      <c r="AF207" s="74"/>
      <c r="AG207" s="69">
        <v>1</v>
      </c>
      <c r="AH207" s="74"/>
      <c r="AI207" s="74"/>
      <c r="AJ207" s="74"/>
      <c r="AK207" s="69">
        <v>1</v>
      </c>
      <c r="AL207" s="74"/>
      <c r="AM207" s="78"/>
      <c r="AN207" s="7"/>
      <c r="AO207" s="7"/>
      <c r="AP207" s="7"/>
      <c r="AQ207" s="7">
        <f t="shared" si="50"/>
        <v>4</v>
      </c>
      <c r="AR207" s="3">
        <f t="shared" si="56"/>
        <v>34</v>
      </c>
      <c r="AS207" s="8">
        <f t="shared" si="51"/>
        <v>0.11764705882352941</v>
      </c>
    </row>
    <row r="208" spans="1:45" ht="12.75" customHeight="1" x14ac:dyDescent="0.2">
      <c r="A208" s="99"/>
      <c r="B208" s="97"/>
      <c r="C208" s="16" t="s">
        <v>85</v>
      </c>
      <c r="D208" s="14"/>
      <c r="E208" s="74"/>
      <c r="F208" s="74"/>
      <c r="G208" s="74"/>
      <c r="H208" s="74"/>
      <c r="I208" s="74"/>
      <c r="J208" s="74"/>
      <c r="K208" s="69">
        <v>1</v>
      </c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69">
        <v>1</v>
      </c>
      <c r="Y208" s="74"/>
      <c r="Z208" s="74"/>
      <c r="AA208" s="74"/>
      <c r="AB208" s="74"/>
      <c r="AC208" s="74"/>
      <c r="AD208" s="74"/>
      <c r="AE208" s="74"/>
      <c r="AF208" s="74"/>
      <c r="AG208" s="69">
        <v>1</v>
      </c>
      <c r="AH208" s="74"/>
      <c r="AI208" s="74"/>
      <c r="AJ208" s="74"/>
      <c r="AK208" s="69">
        <v>1</v>
      </c>
      <c r="AL208" s="74"/>
      <c r="AM208" s="78"/>
      <c r="AN208" s="7"/>
      <c r="AO208" s="7"/>
      <c r="AP208" s="7"/>
      <c r="AQ208" s="7">
        <f t="shared" si="50"/>
        <v>4</v>
      </c>
      <c r="AR208" s="3">
        <f t="shared" si="56"/>
        <v>34</v>
      </c>
      <c r="AS208" s="8">
        <f t="shared" si="51"/>
        <v>0.11764705882352941</v>
      </c>
    </row>
    <row r="209" spans="1:45" ht="12.75" customHeight="1" x14ac:dyDescent="0.2">
      <c r="A209" s="99"/>
      <c r="B209" s="96" t="s">
        <v>28</v>
      </c>
      <c r="C209" s="16" t="s">
        <v>83</v>
      </c>
      <c r="D209" s="17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88">
        <v>1</v>
      </c>
      <c r="W209" s="74"/>
      <c r="X209" s="74"/>
      <c r="Y209" s="74"/>
      <c r="Z209" s="74"/>
      <c r="AA209" s="74"/>
      <c r="AB209" s="74"/>
      <c r="AC209" s="74"/>
      <c r="AD209" s="74"/>
      <c r="AE209" s="74"/>
      <c r="AF209" s="69">
        <v>2</v>
      </c>
      <c r="AG209" s="74"/>
      <c r="AH209" s="74"/>
      <c r="AI209" s="190">
        <v>1</v>
      </c>
      <c r="AJ209" s="69">
        <v>1</v>
      </c>
      <c r="AK209" s="74"/>
      <c r="AL209" s="74"/>
      <c r="AM209" s="78"/>
      <c r="AN209" s="7"/>
      <c r="AO209" s="7"/>
      <c r="AP209" s="7"/>
      <c r="AQ209" s="7">
        <f t="shared" si="50"/>
        <v>5</v>
      </c>
      <c r="AR209" s="3">
        <f>34*3</f>
        <v>102</v>
      </c>
      <c r="AS209" s="8">
        <f t="shared" si="51"/>
        <v>4.9019607843137254E-2</v>
      </c>
    </row>
    <row r="210" spans="1:45" ht="12.75" customHeight="1" x14ac:dyDescent="0.2">
      <c r="A210" s="99"/>
      <c r="B210" s="97"/>
      <c r="C210" s="16" t="s">
        <v>84</v>
      </c>
      <c r="D210" s="1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88">
        <v>1</v>
      </c>
      <c r="W210" s="74"/>
      <c r="X210" s="74"/>
      <c r="Y210" s="74"/>
      <c r="Z210" s="74"/>
      <c r="AA210" s="74"/>
      <c r="AB210" s="74"/>
      <c r="AC210" s="74"/>
      <c r="AD210" s="74"/>
      <c r="AE210" s="74"/>
      <c r="AF210" s="69">
        <v>2</v>
      </c>
      <c r="AG210" s="74"/>
      <c r="AH210" s="74"/>
      <c r="AI210" s="190">
        <v>1</v>
      </c>
      <c r="AJ210" s="69">
        <v>1</v>
      </c>
      <c r="AK210" s="77"/>
      <c r="AL210" s="74"/>
      <c r="AM210" s="78"/>
      <c r="AN210" s="7"/>
      <c r="AO210" s="7"/>
      <c r="AP210" s="7"/>
      <c r="AQ210" s="7">
        <f t="shared" si="50"/>
        <v>5</v>
      </c>
      <c r="AR210" s="3">
        <f t="shared" ref="AR210:AR211" si="57">34*3</f>
        <v>102</v>
      </c>
      <c r="AS210" s="8">
        <f t="shared" si="51"/>
        <v>4.9019607843137254E-2</v>
      </c>
    </row>
    <row r="211" spans="1:45" ht="12.75" customHeight="1" x14ac:dyDescent="0.2">
      <c r="A211" s="99"/>
      <c r="B211" s="98"/>
      <c r="C211" s="16" t="s">
        <v>85</v>
      </c>
      <c r="D211" s="1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88">
        <v>1</v>
      </c>
      <c r="W211" s="74"/>
      <c r="X211" s="74"/>
      <c r="Y211" s="74"/>
      <c r="Z211" s="74"/>
      <c r="AA211" s="74"/>
      <c r="AB211" s="74"/>
      <c r="AC211" s="74"/>
      <c r="AD211" s="74"/>
      <c r="AE211" s="74"/>
      <c r="AF211" s="69">
        <v>2</v>
      </c>
      <c r="AG211" s="74"/>
      <c r="AI211" s="190">
        <v>1</v>
      </c>
      <c r="AJ211" s="69">
        <v>1</v>
      </c>
      <c r="AK211" s="77"/>
      <c r="AL211" s="74"/>
      <c r="AM211" s="78"/>
      <c r="AN211" s="7"/>
      <c r="AO211" s="7"/>
      <c r="AP211" s="7"/>
      <c r="AQ211" s="7">
        <f t="shared" si="50"/>
        <v>5</v>
      </c>
      <c r="AR211" s="3">
        <f t="shared" si="57"/>
        <v>102</v>
      </c>
      <c r="AS211" s="8">
        <f t="shared" si="51"/>
        <v>4.9019607843137254E-2</v>
      </c>
    </row>
    <row r="212" spans="1:45" ht="12.75" customHeight="1" x14ac:dyDescent="0.2">
      <c r="A212" s="99"/>
      <c r="B212" s="96" t="s">
        <v>30</v>
      </c>
      <c r="C212" s="16" t="s">
        <v>83</v>
      </c>
      <c r="D212" s="17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69">
        <v>1</v>
      </c>
      <c r="Y212" s="74"/>
      <c r="Z212" s="74"/>
      <c r="AA212" s="74"/>
      <c r="AB212" s="74"/>
      <c r="AC212" s="74"/>
      <c r="AD212" s="74"/>
      <c r="AE212" s="74"/>
      <c r="AF212" s="74"/>
      <c r="AG212" s="75"/>
      <c r="AH212" s="190">
        <v>1</v>
      </c>
      <c r="AI212" s="74"/>
      <c r="AJ212" s="74"/>
      <c r="AK212" s="78"/>
      <c r="AL212" s="74"/>
      <c r="AM212" s="78"/>
      <c r="AN212" s="7"/>
      <c r="AO212" s="7"/>
      <c r="AP212" s="7"/>
      <c r="AQ212" s="7">
        <f t="shared" si="50"/>
        <v>2</v>
      </c>
      <c r="AR212" s="3">
        <f>34*2</f>
        <v>68</v>
      </c>
      <c r="AS212" s="8">
        <f t="shared" si="51"/>
        <v>2.9411764705882353E-2</v>
      </c>
    </row>
    <row r="213" spans="1:45" ht="12.75" customHeight="1" x14ac:dyDescent="0.2">
      <c r="A213" s="99"/>
      <c r="B213" s="97"/>
      <c r="C213" s="16" t="s">
        <v>84</v>
      </c>
      <c r="D213" s="17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69">
        <v>1</v>
      </c>
      <c r="Y213" s="74"/>
      <c r="Z213" s="74"/>
      <c r="AA213" s="74"/>
      <c r="AB213" s="74"/>
      <c r="AC213" s="74"/>
      <c r="AD213" s="74"/>
      <c r="AE213" s="74"/>
      <c r="AF213" s="74"/>
      <c r="AG213" s="75"/>
      <c r="AH213" s="190">
        <v>1</v>
      </c>
      <c r="AI213" s="74"/>
      <c r="AJ213" s="74"/>
      <c r="AK213" s="78"/>
      <c r="AL213" s="74"/>
      <c r="AM213" s="78"/>
      <c r="AN213" s="7"/>
      <c r="AO213" s="7"/>
      <c r="AP213" s="7"/>
      <c r="AQ213" s="7">
        <f t="shared" si="50"/>
        <v>2</v>
      </c>
      <c r="AR213" s="3">
        <f t="shared" ref="AR213:AR217" si="58">34*2</f>
        <v>68</v>
      </c>
      <c r="AS213" s="8">
        <f t="shared" si="51"/>
        <v>2.9411764705882353E-2</v>
      </c>
    </row>
    <row r="214" spans="1:45" ht="12.75" customHeight="1" x14ac:dyDescent="0.2">
      <c r="A214" s="99"/>
      <c r="B214" s="98"/>
      <c r="C214" s="16" t="s">
        <v>85</v>
      </c>
      <c r="D214" s="17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69">
        <v>1</v>
      </c>
      <c r="Y214" s="74"/>
      <c r="Z214" s="74"/>
      <c r="AA214" s="74"/>
      <c r="AB214" s="74"/>
      <c r="AC214" s="74"/>
      <c r="AD214" s="74"/>
      <c r="AE214" s="74"/>
      <c r="AF214" s="74"/>
      <c r="AG214" s="74"/>
      <c r="AH214" s="190">
        <v>1</v>
      </c>
      <c r="AI214" s="77"/>
      <c r="AJ214" s="78"/>
      <c r="AK214" s="74"/>
      <c r="AL214" s="74"/>
      <c r="AM214" s="78"/>
      <c r="AN214" s="7"/>
      <c r="AO214" s="7"/>
      <c r="AP214" s="7"/>
      <c r="AQ214" s="7">
        <f t="shared" si="50"/>
        <v>2</v>
      </c>
      <c r="AR214" s="3">
        <f t="shared" si="58"/>
        <v>68</v>
      </c>
      <c r="AS214" s="8">
        <f t="shared" si="51"/>
        <v>2.9411764705882353E-2</v>
      </c>
    </row>
    <row r="215" spans="1:45" ht="12.75" customHeight="1" x14ac:dyDescent="0.2">
      <c r="A215" s="99"/>
      <c r="B215" s="96" t="s">
        <v>34</v>
      </c>
      <c r="C215" s="16" t="s">
        <v>83</v>
      </c>
      <c r="D215" s="17"/>
      <c r="E215" s="74"/>
      <c r="F215" s="74"/>
      <c r="G215" s="69">
        <v>1</v>
      </c>
      <c r="H215" s="74"/>
      <c r="I215" s="74"/>
      <c r="J215" s="74"/>
      <c r="K215" s="74"/>
      <c r="L215" s="74"/>
      <c r="M215" s="69">
        <v>1</v>
      </c>
      <c r="N215" s="74"/>
      <c r="O215" s="74"/>
      <c r="P215" s="74"/>
      <c r="Q215" s="74"/>
      <c r="R215" s="69">
        <v>1</v>
      </c>
      <c r="S215" s="69">
        <v>1</v>
      </c>
      <c r="T215" s="74"/>
      <c r="U215" s="74"/>
      <c r="V215" s="74"/>
      <c r="W215" s="74"/>
      <c r="X215" s="74"/>
      <c r="Y215" s="74"/>
      <c r="Z215" s="74"/>
      <c r="AA215" s="74"/>
      <c r="AB215" s="69">
        <v>1</v>
      </c>
      <c r="AC215" s="74"/>
      <c r="AD215" s="74"/>
      <c r="AE215" s="69">
        <v>1</v>
      </c>
      <c r="AF215" s="74"/>
      <c r="AG215" s="74"/>
      <c r="AH215" s="75"/>
      <c r="AI215" s="74"/>
      <c r="AJ215" s="74"/>
      <c r="AK215" s="74"/>
      <c r="AL215" s="78"/>
      <c r="AM215" s="78"/>
      <c r="AN215" s="7"/>
      <c r="AO215" s="7"/>
      <c r="AP215" s="7"/>
      <c r="AQ215" s="7">
        <f t="shared" si="50"/>
        <v>6</v>
      </c>
      <c r="AR215" s="3">
        <f t="shared" si="58"/>
        <v>68</v>
      </c>
      <c r="AS215" s="8">
        <f t="shared" si="51"/>
        <v>8.8235294117647065E-2</v>
      </c>
    </row>
    <row r="216" spans="1:45" ht="12.75" customHeight="1" x14ac:dyDescent="0.2">
      <c r="A216" s="99"/>
      <c r="B216" s="97"/>
      <c r="C216" s="16" t="s">
        <v>84</v>
      </c>
      <c r="D216" s="17"/>
      <c r="E216" s="74"/>
      <c r="F216" s="74"/>
      <c r="G216" s="69">
        <v>1</v>
      </c>
      <c r="H216" s="74"/>
      <c r="I216" s="74"/>
      <c r="J216" s="74"/>
      <c r="K216" s="74"/>
      <c r="L216" s="74"/>
      <c r="M216" s="69">
        <v>1</v>
      </c>
      <c r="N216" s="74"/>
      <c r="O216" s="74"/>
      <c r="P216" s="74"/>
      <c r="Q216" s="74"/>
      <c r="R216" s="69">
        <v>1</v>
      </c>
      <c r="S216" s="69">
        <v>1</v>
      </c>
      <c r="T216" s="74"/>
      <c r="U216" s="74"/>
      <c r="V216" s="74"/>
      <c r="W216" s="74"/>
      <c r="X216" s="74"/>
      <c r="Y216" s="74"/>
      <c r="Z216" s="74"/>
      <c r="AA216" s="74"/>
      <c r="AB216" s="69">
        <v>1</v>
      </c>
      <c r="AC216" s="74"/>
      <c r="AD216" s="74"/>
      <c r="AE216" s="69">
        <v>1</v>
      </c>
      <c r="AF216" s="74"/>
      <c r="AG216" s="74"/>
      <c r="AH216" s="75"/>
      <c r="AI216" s="74"/>
      <c r="AJ216" s="74"/>
      <c r="AK216" s="74"/>
      <c r="AL216" s="78"/>
      <c r="AM216" s="78"/>
      <c r="AN216" s="7"/>
      <c r="AO216" s="7"/>
      <c r="AP216" s="7"/>
      <c r="AQ216" s="7">
        <f t="shared" si="50"/>
        <v>6</v>
      </c>
      <c r="AR216" s="3">
        <f t="shared" si="58"/>
        <v>68</v>
      </c>
      <c r="AS216" s="8">
        <f t="shared" si="51"/>
        <v>8.8235294117647065E-2</v>
      </c>
    </row>
    <row r="217" spans="1:45" ht="12.75" customHeight="1" x14ac:dyDescent="0.2">
      <c r="A217" s="99"/>
      <c r="B217" s="98"/>
      <c r="C217" s="16" t="s">
        <v>85</v>
      </c>
      <c r="D217" s="14"/>
      <c r="E217" s="74"/>
      <c r="F217" s="74"/>
      <c r="G217" s="69">
        <v>1</v>
      </c>
      <c r="H217" s="74"/>
      <c r="I217" s="74"/>
      <c r="J217" s="74"/>
      <c r="K217" s="74"/>
      <c r="L217" s="74"/>
      <c r="M217" s="69">
        <v>1</v>
      </c>
      <c r="N217" s="74"/>
      <c r="O217" s="74"/>
      <c r="P217" s="74"/>
      <c r="Q217" s="74"/>
      <c r="R217" s="69">
        <v>1</v>
      </c>
      <c r="S217" s="69">
        <v>1</v>
      </c>
      <c r="T217" s="74"/>
      <c r="U217" s="74"/>
      <c r="V217" s="74"/>
      <c r="W217" s="74"/>
      <c r="X217" s="74"/>
      <c r="Y217" s="74"/>
      <c r="Z217" s="74"/>
      <c r="AA217" s="74"/>
      <c r="AB217" s="69">
        <v>1</v>
      </c>
      <c r="AC217" s="74"/>
      <c r="AD217" s="74"/>
      <c r="AE217" s="69">
        <v>1</v>
      </c>
      <c r="AF217" s="74"/>
      <c r="AG217" s="74"/>
      <c r="AH217" s="77"/>
      <c r="AI217" s="74"/>
      <c r="AJ217" s="74"/>
      <c r="AK217" s="74"/>
      <c r="AL217" s="74"/>
      <c r="AM217" s="78"/>
      <c r="AN217" s="7"/>
      <c r="AO217" s="7"/>
      <c r="AP217" s="7"/>
      <c r="AQ217" s="7">
        <f t="shared" si="50"/>
        <v>6</v>
      </c>
      <c r="AR217" s="3">
        <f t="shared" si="58"/>
        <v>68</v>
      </c>
      <c r="AS217" s="8">
        <f t="shared" si="51"/>
        <v>8.8235294117647065E-2</v>
      </c>
    </row>
    <row r="218" spans="1:45" ht="12.75" customHeight="1" x14ac:dyDescent="0.2">
      <c r="A218" s="99"/>
      <c r="B218" s="96" t="s">
        <v>29</v>
      </c>
      <c r="C218" s="16" t="s">
        <v>83</v>
      </c>
      <c r="D218" s="14"/>
      <c r="E218" s="74"/>
      <c r="F218" s="88">
        <v>1</v>
      </c>
      <c r="G218" s="74"/>
      <c r="H218" s="74"/>
      <c r="I218" s="74"/>
      <c r="J218" s="88">
        <v>1</v>
      </c>
      <c r="K218" s="74"/>
      <c r="L218" s="74"/>
      <c r="M218" s="74"/>
      <c r="N218" s="88">
        <v>1</v>
      </c>
      <c r="O218" s="74"/>
      <c r="P218" s="88">
        <v>1</v>
      </c>
      <c r="Q218" s="3"/>
      <c r="R218" s="3"/>
      <c r="S218" s="88">
        <v>1</v>
      </c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5"/>
      <c r="AG218" s="190">
        <v>1</v>
      </c>
      <c r="AH218" s="74"/>
      <c r="AI218" s="74"/>
      <c r="AJ218" s="78"/>
      <c r="AK218" s="74"/>
      <c r="AL218" s="74"/>
      <c r="AM218" s="78"/>
      <c r="AN218" s="7"/>
      <c r="AO218" s="7"/>
      <c r="AP218" s="7"/>
      <c r="AQ218" s="7">
        <f t="shared" si="50"/>
        <v>6</v>
      </c>
      <c r="AR218" s="3">
        <f>34*1</f>
        <v>34</v>
      </c>
      <c r="AS218" s="8">
        <f t="shared" si="51"/>
        <v>0.17647058823529413</v>
      </c>
    </row>
    <row r="219" spans="1:45" ht="12.75" customHeight="1" x14ac:dyDescent="0.2">
      <c r="A219" s="99"/>
      <c r="B219" s="97"/>
      <c r="C219" s="16" t="s">
        <v>84</v>
      </c>
      <c r="D219" s="14"/>
      <c r="E219" s="74"/>
      <c r="F219" s="88">
        <v>1</v>
      </c>
      <c r="G219" s="74"/>
      <c r="H219" s="74"/>
      <c r="I219" s="74"/>
      <c r="J219" s="88">
        <v>1</v>
      </c>
      <c r="K219" s="74"/>
      <c r="L219" s="74"/>
      <c r="M219" s="74"/>
      <c r="N219" s="88">
        <v>1</v>
      </c>
      <c r="O219" s="74"/>
      <c r="P219" s="88">
        <v>1</v>
      </c>
      <c r="Q219" s="3"/>
      <c r="R219" s="3"/>
      <c r="S219" s="88">
        <v>1</v>
      </c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5"/>
      <c r="AG219" s="190">
        <v>1</v>
      </c>
      <c r="AH219" s="74"/>
      <c r="AI219" s="74"/>
      <c r="AJ219" s="78"/>
      <c r="AK219" s="74"/>
      <c r="AL219" s="74"/>
      <c r="AM219" s="78"/>
      <c r="AN219" s="7"/>
      <c r="AO219" s="7"/>
      <c r="AP219" s="7"/>
      <c r="AQ219" s="7">
        <f t="shared" si="50"/>
        <v>6</v>
      </c>
      <c r="AR219" s="3">
        <f t="shared" ref="AR219:AR226" si="59">34*1</f>
        <v>34</v>
      </c>
      <c r="AS219" s="8">
        <f t="shared" si="51"/>
        <v>0.17647058823529413</v>
      </c>
    </row>
    <row r="220" spans="1:45" ht="12.75" customHeight="1" x14ac:dyDescent="0.2">
      <c r="A220" s="99"/>
      <c r="B220" s="98"/>
      <c r="C220" s="16" t="s">
        <v>85</v>
      </c>
      <c r="D220" s="1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190">
        <v>1</v>
      </c>
      <c r="AH220" s="77"/>
      <c r="AI220" s="74"/>
      <c r="AJ220" s="74"/>
      <c r="AK220" s="74"/>
      <c r="AL220" s="74"/>
      <c r="AM220" s="78"/>
      <c r="AN220" s="7"/>
      <c r="AO220" s="7"/>
      <c r="AP220" s="7"/>
      <c r="AQ220" s="7">
        <f t="shared" si="50"/>
        <v>1</v>
      </c>
      <c r="AR220" s="3">
        <f t="shared" si="59"/>
        <v>34</v>
      </c>
      <c r="AS220" s="8">
        <f t="shared" si="51"/>
        <v>2.9411764705882353E-2</v>
      </c>
    </row>
    <row r="221" spans="1:45" ht="12.75" customHeight="1" x14ac:dyDescent="0.2">
      <c r="A221" s="99"/>
      <c r="B221" s="95" t="s">
        <v>42</v>
      </c>
      <c r="C221" s="16" t="s">
        <v>83</v>
      </c>
      <c r="D221" s="14"/>
      <c r="E221" s="74"/>
      <c r="F221" s="74"/>
      <c r="G221" s="74"/>
      <c r="H221" s="74"/>
      <c r="I221" s="74"/>
      <c r="J221" s="74"/>
      <c r="K221" s="74"/>
      <c r="L221" s="74"/>
      <c r="M221" s="88">
        <v>1</v>
      </c>
      <c r="N221" s="88">
        <v>1</v>
      </c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88">
        <v>1</v>
      </c>
      <c r="AG221" s="74"/>
      <c r="AH221" s="77"/>
      <c r="AI221" s="74"/>
      <c r="AJ221" s="74"/>
      <c r="AK221" s="88">
        <v>1</v>
      </c>
      <c r="AL221" s="74"/>
      <c r="AM221" s="78"/>
      <c r="AN221" s="7"/>
      <c r="AO221" s="7"/>
      <c r="AP221" s="7"/>
      <c r="AQ221" s="7">
        <f t="shared" si="50"/>
        <v>4</v>
      </c>
      <c r="AR221" s="3">
        <f t="shared" si="59"/>
        <v>34</v>
      </c>
      <c r="AS221" s="8">
        <f t="shared" si="51"/>
        <v>0.11764705882352941</v>
      </c>
    </row>
    <row r="222" spans="1:45" ht="12.75" customHeight="1" x14ac:dyDescent="0.2">
      <c r="A222" s="99"/>
      <c r="B222" s="95"/>
      <c r="C222" s="16" t="s">
        <v>84</v>
      </c>
      <c r="D222" s="14"/>
      <c r="E222" s="74"/>
      <c r="F222" s="74"/>
      <c r="G222" s="74"/>
      <c r="H222" s="74"/>
      <c r="I222" s="74"/>
      <c r="J222" s="74"/>
      <c r="K222" s="74"/>
      <c r="L222" s="74"/>
      <c r="M222" s="88">
        <v>1</v>
      </c>
      <c r="N222" s="88">
        <v>1</v>
      </c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88">
        <v>1</v>
      </c>
      <c r="AG222" s="74"/>
      <c r="AH222" s="77"/>
      <c r="AI222" s="74"/>
      <c r="AJ222" s="74"/>
      <c r="AK222" s="88">
        <v>1</v>
      </c>
      <c r="AL222" s="74"/>
      <c r="AM222" s="78"/>
      <c r="AN222" s="7"/>
      <c r="AO222" s="7"/>
      <c r="AP222" s="7"/>
      <c r="AQ222" s="7">
        <f t="shared" si="50"/>
        <v>4</v>
      </c>
      <c r="AR222" s="3">
        <f t="shared" si="59"/>
        <v>34</v>
      </c>
      <c r="AS222" s="8">
        <f t="shared" si="51"/>
        <v>0.11764705882352941</v>
      </c>
    </row>
    <row r="223" spans="1:45" ht="12.75" customHeight="1" x14ac:dyDescent="0.2">
      <c r="A223" s="99"/>
      <c r="B223" s="95"/>
      <c r="C223" s="16" t="s">
        <v>85</v>
      </c>
      <c r="D223" s="14"/>
      <c r="E223" s="4"/>
      <c r="F223" s="4"/>
      <c r="G223" s="4"/>
      <c r="H223" s="4"/>
      <c r="I223" s="4"/>
      <c r="J223" s="4"/>
      <c r="K223" s="4"/>
      <c r="L223" s="4"/>
      <c r="M223" s="88">
        <v>1</v>
      </c>
      <c r="N223" s="88">
        <v>1</v>
      </c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88">
        <v>1</v>
      </c>
      <c r="AG223" s="4"/>
      <c r="AH223" s="3"/>
      <c r="AI223" s="4"/>
      <c r="AJ223" s="4"/>
      <c r="AK223" s="88">
        <v>1</v>
      </c>
      <c r="AL223" s="4"/>
      <c r="AM223" s="7"/>
      <c r="AN223" s="7"/>
      <c r="AO223" s="7"/>
      <c r="AP223" s="7"/>
      <c r="AQ223" s="7">
        <f t="shared" si="50"/>
        <v>4</v>
      </c>
      <c r="AR223" s="3">
        <f t="shared" si="59"/>
        <v>34</v>
      </c>
      <c r="AS223" s="8">
        <f t="shared" si="51"/>
        <v>0.11764705882352941</v>
      </c>
    </row>
    <row r="224" spans="1:45" ht="12.75" customHeight="1" x14ac:dyDescent="0.2">
      <c r="A224" s="99"/>
      <c r="B224" s="95" t="s">
        <v>43</v>
      </c>
      <c r="C224" s="16" t="s">
        <v>83</v>
      </c>
      <c r="D224" s="1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88">
        <v>1</v>
      </c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3"/>
      <c r="AI224" s="4"/>
      <c r="AJ224" s="4"/>
      <c r="AK224" s="88">
        <v>1</v>
      </c>
      <c r="AL224" s="4"/>
      <c r="AM224" s="7"/>
      <c r="AN224" s="7"/>
      <c r="AO224" s="7"/>
      <c r="AP224" s="7"/>
      <c r="AQ224" s="7">
        <f t="shared" si="50"/>
        <v>2</v>
      </c>
      <c r="AR224" s="3">
        <f t="shared" si="59"/>
        <v>34</v>
      </c>
      <c r="AS224" s="8">
        <f t="shared" si="51"/>
        <v>5.8823529411764705E-2</v>
      </c>
    </row>
    <row r="225" spans="1:45" ht="12.75" customHeight="1" x14ac:dyDescent="0.2">
      <c r="A225" s="99"/>
      <c r="B225" s="95"/>
      <c r="C225" s="16" t="s">
        <v>84</v>
      </c>
      <c r="D225" s="14"/>
      <c r="E225" s="4"/>
      <c r="F225" s="4"/>
      <c r="G225" s="4"/>
      <c r="H225" s="4"/>
      <c r="I225" s="4"/>
      <c r="J225" s="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88">
        <v>1</v>
      </c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7"/>
      <c r="AI225" s="74"/>
      <c r="AJ225" s="4"/>
      <c r="AK225" s="88">
        <v>1</v>
      </c>
      <c r="AL225" s="4"/>
      <c r="AM225" s="7"/>
      <c r="AN225" s="7"/>
      <c r="AO225" s="7"/>
      <c r="AP225" s="7"/>
      <c r="AQ225" s="7">
        <f t="shared" si="50"/>
        <v>2</v>
      </c>
      <c r="AR225" s="3">
        <f t="shared" si="59"/>
        <v>34</v>
      </c>
      <c r="AS225" s="8">
        <f t="shared" si="51"/>
        <v>5.8823529411764705E-2</v>
      </c>
    </row>
    <row r="226" spans="1:45" ht="12.75" customHeight="1" x14ac:dyDescent="0.2">
      <c r="A226" s="99"/>
      <c r="B226" s="95"/>
      <c r="C226" s="16" t="s">
        <v>85</v>
      </c>
      <c r="D226" s="14"/>
      <c r="E226" s="4"/>
      <c r="F226" s="4"/>
      <c r="G226" s="4"/>
      <c r="H226" s="4"/>
      <c r="I226" s="4"/>
      <c r="J226" s="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88">
        <v>1</v>
      </c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7"/>
      <c r="AI226" s="74"/>
      <c r="AJ226" s="4"/>
      <c r="AK226" s="88">
        <v>1</v>
      </c>
      <c r="AL226" s="4"/>
      <c r="AM226" s="7"/>
      <c r="AN226" s="7"/>
      <c r="AO226" s="7"/>
      <c r="AP226" s="7"/>
      <c r="AQ226" s="7">
        <f t="shared" si="50"/>
        <v>2</v>
      </c>
      <c r="AR226" s="3">
        <f t="shared" si="59"/>
        <v>34</v>
      </c>
      <c r="AS226" s="8">
        <f t="shared" si="51"/>
        <v>5.8823529411764705E-2</v>
      </c>
    </row>
    <row r="227" spans="1:45" ht="12.75" customHeight="1" x14ac:dyDescent="0.2">
      <c r="A227" s="99"/>
      <c r="B227" s="95" t="s">
        <v>68</v>
      </c>
      <c r="C227" s="16" t="s">
        <v>83</v>
      </c>
      <c r="D227" s="14"/>
      <c r="E227" s="4"/>
      <c r="F227" s="4"/>
      <c r="G227" s="4"/>
      <c r="H227" s="4"/>
      <c r="I227" s="4"/>
      <c r="J227" s="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4"/>
      <c r="AK227" s="4"/>
      <c r="AL227" s="4"/>
      <c r="AM227" s="7"/>
      <c r="AN227" s="7"/>
      <c r="AO227" s="7"/>
      <c r="AP227" s="7"/>
      <c r="AQ227" s="7">
        <f t="shared" si="50"/>
        <v>0</v>
      </c>
      <c r="AR227" s="3">
        <f>34*2</f>
        <v>68</v>
      </c>
      <c r="AS227" s="8">
        <f t="shared" si="51"/>
        <v>0</v>
      </c>
    </row>
    <row r="228" spans="1:45" ht="12.75" customHeight="1" x14ac:dyDescent="0.2">
      <c r="A228" s="99"/>
      <c r="B228" s="95"/>
      <c r="C228" s="16" t="s">
        <v>84</v>
      </c>
      <c r="D228" s="14"/>
      <c r="E228" s="4"/>
      <c r="F228" s="4"/>
      <c r="G228" s="4"/>
      <c r="H228" s="4"/>
      <c r="I228" s="4"/>
      <c r="J228" s="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4"/>
      <c r="AK228" s="4"/>
      <c r="AL228" s="4"/>
      <c r="AM228" s="7"/>
      <c r="AN228" s="7"/>
      <c r="AO228" s="7"/>
      <c r="AP228" s="7"/>
      <c r="AQ228" s="7">
        <f t="shared" si="50"/>
        <v>0</v>
      </c>
      <c r="AR228" s="3">
        <f t="shared" ref="AR228:AR232" si="60">34*2</f>
        <v>68</v>
      </c>
      <c r="AS228" s="8">
        <f t="shared" si="51"/>
        <v>0</v>
      </c>
    </row>
    <row r="229" spans="1:45" ht="12.75" customHeight="1" x14ac:dyDescent="0.2">
      <c r="A229" s="99"/>
      <c r="B229" s="95"/>
      <c r="C229" s="16" t="s">
        <v>85</v>
      </c>
      <c r="D229" s="14"/>
      <c r="E229" s="4"/>
      <c r="F229" s="4"/>
      <c r="G229" s="4"/>
      <c r="H229" s="4"/>
      <c r="I229" s="4"/>
      <c r="J229" s="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7"/>
      <c r="AI229" s="74"/>
      <c r="AJ229" s="4"/>
      <c r="AK229" s="4"/>
      <c r="AL229" s="4"/>
      <c r="AM229" s="7"/>
      <c r="AN229" s="7"/>
      <c r="AO229" s="7"/>
      <c r="AP229" s="7"/>
      <c r="AQ229" s="7">
        <f t="shared" si="50"/>
        <v>0</v>
      </c>
      <c r="AR229" s="3">
        <f t="shared" si="60"/>
        <v>68</v>
      </c>
      <c r="AS229" s="8">
        <f t="shared" si="51"/>
        <v>0</v>
      </c>
    </row>
    <row r="230" spans="1:45" ht="12.75" customHeight="1" x14ac:dyDescent="0.2">
      <c r="A230" s="99"/>
      <c r="B230" s="95" t="s">
        <v>57</v>
      </c>
      <c r="C230" s="16" t="s">
        <v>83</v>
      </c>
      <c r="D230" s="17"/>
      <c r="E230" s="74"/>
      <c r="F230" s="74"/>
      <c r="G230" s="74"/>
      <c r="H230" s="74"/>
      <c r="I230" s="74"/>
      <c r="J230" s="74"/>
      <c r="K230" s="69">
        <v>1</v>
      </c>
      <c r="L230" s="74"/>
      <c r="M230" s="74"/>
      <c r="N230" s="74"/>
      <c r="O230" s="74"/>
      <c r="P230" s="74"/>
      <c r="Q230" s="74"/>
      <c r="R230" s="74"/>
      <c r="S230" s="74"/>
      <c r="T230" s="69">
        <v>1</v>
      </c>
      <c r="U230" s="74"/>
      <c r="V230" s="74"/>
      <c r="W230" s="74"/>
      <c r="X230" s="74"/>
      <c r="Y230" s="74"/>
      <c r="Z230" s="74"/>
      <c r="AA230" s="69">
        <v>1</v>
      </c>
      <c r="AB230" s="74"/>
      <c r="AC230" s="74"/>
      <c r="AD230" s="74"/>
      <c r="AE230" s="69">
        <v>1</v>
      </c>
      <c r="AF230" s="74"/>
      <c r="AG230" s="74"/>
      <c r="AH230" s="74"/>
      <c r="AI230" s="74"/>
      <c r="AJ230" s="74"/>
      <c r="AK230" s="74"/>
      <c r="AL230" s="69">
        <v>1</v>
      </c>
      <c r="AM230" s="7"/>
      <c r="AN230" s="7"/>
      <c r="AO230" s="7"/>
      <c r="AP230" s="7"/>
      <c r="AQ230" s="7">
        <f t="shared" si="50"/>
        <v>5</v>
      </c>
      <c r="AR230" s="3">
        <f t="shared" si="60"/>
        <v>68</v>
      </c>
      <c r="AS230" s="8">
        <f t="shared" si="51"/>
        <v>7.3529411764705885E-2</v>
      </c>
    </row>
    <row r="231" spans="1:45" ht="12.75" customHeight="1" x14ac:dyDescent="0.2">
      <c r="A231" s="99"/>
      <c r="B231" s="95"/>
      <c r="C231" s="16" t="s">
        <v>84</v>
      </c>
      <c r="D231" s="17"/>
      <c r="E231" s="74"/>
      <c r="F231" s="74"/>
      <c r="G231" s="74"/>
      <c r="H231" s="74"/>
      <c r="I231" s="74"/>
      <c r="J231" s="74"/>
      <c r="K231" s="69">
        <v>1</v>
      </c>
      <c r="L231" s="74"/>
      <c r="M231" s="74"/>
      <c r="N231" s="74"/>
      <c r="O231" s="74"/>
      <c r="P231" s="74"/>
      <c r="Q231" s="74"/>
      <c r="R231" s="74"/>
      <c r="S231" s="74"/>
      <c r="T231" s="69">
        <v>1</v>
      </c>
      <c r="U231" s="74"/>
      <c r="V231" s="74"/>
      <c r="W231" s="74"/>
      <c r="X231" s="74"/>
      <c r="Y231" s="74"/>
      <c r="Z231" s="74"/>
      <c r="AA231" s="69">
        <v>1</v>
      </c>
      <c r="AB231" s="74"/>
      <c r="AC231" s="74"/>
      <c r="AD231" s="74"/>
      <c r="AE231" s="69">
        <v>1</v>
      </c>
      <c r="AF231" s="74"/>
      <c r="AG231" s="74"/>
      <c r="AH231" s="74"/>
      <c r="AI231" s="74"/>
      <c r="AJ231" s="74"/>
      <c r="AK231" s="74"/>
      <c r="AL231" s="69">
        <v>1</v>
      </c>
      <c r="AM231" s="7"/>
      <c r="AN231" s="7"/>
      <c r="AO231" s="7"/>
      <c r="AP231" s="7"/>
      <c r="AQ231" s="7">
        <f t="shared" si="50"/>
        <v>5</v>
      </c>
      <c r="AR231" s="3">
        <f t="shared" si="60"/>
        <v>68</v>
      </c>
      <c r="AS231" s="8">
        <f t="shared" si="51"/>
        <v>7.3529411764705885E-2</v>
      </c>
    </row>
    <row r="232" spans="1:45" x14ac:dyDescent="0.2">
      <c r="A232" s="99"/>
      <c r="B232" s="95"/>
      <c r="C232" s="16" t="s">
        <v>85</v>
      </c>
      <c r="D232" s="17"/>
      <c r="E232" s="74"/>
      <c r="F232" s="74"/>
      <c r="G232" s="74"/>
      <c r="H232" s="74"/>
      <c r="I232" s="74"/>
      <c r="J232" s="74"/>
      <c r="K232" s="69">
        <v>1</v>
      </c>
      <c r="L232" s="74"/>
      <c r="M232" s="74"/>
      <c r="N232" s="74"/>
      <c r="O232" s="74"/>
      <c r="P232" s="74"/>
      <c r="Q232" s="74"/>
      <c r="R232" s="74"/>
      <c r="S232" s="74"/>
      <c r="T232" s="69">
        <v>1</v>
      </c>
      <c r="U232" s="74"/>
      <c r="V232" s="74"/>
      <c r="W232" s="74"/>
      <c r="X232" s="74"/>
      <c r="Y232" s="74"/>
      <c r="Z232" s="74"/>
      <c r="AA232" s="69">
        <v>1</v>
      </c>
      <c r="AB232" s="74"/>
      <c r="AC232" s="74"/>
      <c r="AD232" s="74"/>
      <c r="AE232" s="69">
        <v>1</v>
      </c>
      <c r="AF232" s="74"/>
      <c r="AG232" s="74"/>
      <c r="AH232" s="74"/>
      <c r="AI232" s="74"/>
      <c r="AJ232" s="74"/>
      <c r="AK232" s="74"/>
      <c r="AL232" s="69">
        <v>1</v>
      </c>
      <c r="AM232" s="7"/>
      <c r="AN232" s="7"/>
      <c r="AO232" s="7"/>
      <c r="AP232" s="7"/>
      <c r="AQ232" s="7">
        <f t="shared" si="50"/>
        <v>5</v>
      </c>
      <c r="AR232" s="3">
        <f t="shared" si="60"/>
        <v>68</v>
      </c>
      <c r="AS232" s="8">
        <f t="shared" si="51"/>
        <v>7.3529411764705885E-2</v>
      </c>
    </row>
    <row r="233" spans="1:45" ht="27" customHeight="1" x14ac:dyDescent="0.2">
      <c r="A233" s="45"/>
      <c r="B233" s="46"/>
      <c r="C233" s="46"/>
      <c r="D233" s="46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5"/>
      <c r="AN233" s="45"/>
      <c r="AO233" s="45"/>
      <c r="AP233" s="45"/>
      <c r="AQ233" s="45"/>
      <c r="AR233" s="45"/>
      <c r="AS233" s="45"/>
    </row>
    <row r="234" spans="1:45" s="2" customFormat="1" ht="81.75" customHeight="1" x14ac:dyDescent="0.2">
      <c r="A234" s="104" t="s">
        <v>36</v>
      </c>
      <c r="B234" s="104"/>
      <c r="C234" s="104"/>
      <c r="D234" s="104"/>
      <c r="E234" s="129" t="s">
        <v>40</v>
      </c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  <c r="AL234" s="129"/>
      <c r="AM234" s="129"/>
      <c r="AN234" s="129"/>
      <c r="AO234" s="129"/>
      <c r="AP234" s="129"/>
      <c r="AQ234" s="125" t="s">
        <v>20</v>
      </c>
      <c r="AR234" s="141" t="s">
        <v>22</v>
      </c>
      <c r="AS234" s="142" t="s">
        <v>21</v>
      </c>
    </row>
    <row r="235" spans="1:45" s="2" customFormat="1" ht="21.75" customHeight="1" x14ac:dyDescent="0.2">
      <c r="A235" s="95" t="s">
        <v>0</v>
      </c>
      <c r="B235" s="95"/>
      <c r="C235" s="95"/>
      <c r="D235" s="15" t="s">
        <v>18</v>
      </c>
      <c r="E235" s="95" t="s">
        <v>1</v>
      </c>
      <c r="F235" s="95"/>
      <c r="G235" s="95"/>
      <c r="H235" s="95"/>
      <c r="I235" s="95" t="s">
        <v>2</v>
      </c>
      <c r="J235" s="95"/>
      <c r="K235" s="95"/>
      <c r="L235" s="95"/>
      <c r="M235" s="95" t="s">
        <v>3</v>
      </c>
      <c r="N235" s="95"/>
      <c r="O235" s="95"/>
      <c r="P235" s="95"/>
      <c r="Q235" s="95" t="s">
        <v>4</v>
      </c>
      <c r="R235" s="95"/>
      <c r="S235" s="95"/>
      <c r="T235" s="95"/>
      <c r="U235" s="95" t="s">
        <v>5</v>
      </c>
      <c r="V235" s="95"/>
      <c r="W235" s="95"/>
      <c r="X235" s="95" t="s">
        <v>6</v>
      </c>
      <c r="Y235" s="95"/>
      <c r="Z235" s="95"/>
      <c r="AA235" s="95"/>
      <c r="AB235" s="95" t="s">
        <v>7</v>
      </c>
      <c r="AC235" s="95"/>
      <c r="AD235" s="95"/>
      <c r="AE235" s="95" t="s">
        <v>8</v>
      </c>
      <c r="AF235" s="95"/>
      <c r="AG235" s="95"/>
      <c r="AH235" s="95"/>
      <c r="AI235" s="95"/>
      <c r="AJ235" s="95" t="s">
        <v>9</v>
      </c>
      <c r="AK235" s="95"/>
      <c r="AL235" s="95"/>
      <c r="AM235" s="95" t="s">
        <v>10</v>
      </c>
      <c r="AN235" s="95"/>
      <c r="AO235" s="95"/>
      <c r="AP235" s="95"/>
      <c r="AQ235" s="125"/>
      <c r="AR235" s="141"/>
      <c r="AS235" s="142"/>
    </row>
    <row r="236" spans="1:45" s="6" customFormat="1" ht="11.25" customHeight="1" x14ac:dyDescent="0.2">
      <c r="A236" s="95"/>
      <c r="B236" s="95"/>
      <c r="C236" s="95"/>
      <c r="D236" s="15" t="s">
        <v>19</v>
      </c>
      <c r="E236" s="5">
        <v>1</v>
      </c>
      <c r="F236" s="5">
        <v>2</v>
      </c>
      <c r="G236" s="5">
        <v>3</v>
      </c>
      <c r="H236" s="5">
        <v>4</v>
      </c>
      <c r="I236" s="5">
        <v>5</v>
      </c>
      <c r="J236" s="5">
        <v>6</v>
      </c>
      <c r="K236" s="5">
        <v>7</v>
      </c>
      <c r="L236" s="5">
        <v>8</v>
      </c>
      <c r="M236" s="5">
        <v>9</v>
      </c>
      <c r="N236" s="5">
        <v>10</v>
      </c>
      <c r="O236" s="5">
        <v>11</v>
      </c>
      <c r="P236" s="5">
        <v>12</v>
      </c>
      <c r="Q236" s="5">
        <v>13</v>
      </c>
      <c r="R236" s="5">
        <v>14</v>
      </c>
      <c r="S236" s="5">
        <v>15</v>
      </c>
      <c r="T236" s="5">
        <v>16</v>
      </c>
      <c r="U236" s="5">
        <v>17</v>
      </c>
      <c r="V236" s="5">
        <v>18</v>
      </c>
      <c r="W236" s="5">
        <v>19</v>
      </c>
      <c r="X236" s="5">
        <v>20</v>
      </c>
      <c r="Y236" s="5">
        <v>21</v>
      </c>
      <c r="Z236" s="5">
        <v>22</v>
      </c>
      <c r="AA236" s="5">
        <v>23</v>
      </c>
      <c r="AB236" s="5">
        <v>24</v>
      </c>
      <c r="AC236" s="5">
        <v>25</v>
      </c>
      <c r="AD236" s="5">
        <v>26</v>
      </c>
      <c r="AE236" s="5">
        <v>27</v>
      </c>
      <c r="AF236" s="5">
        <v>28</v>
      </c>
      <c r="AG236" s="5">
        <v>29</v>
      </c>
      <c r="AH236" s="5">
        <v>30</v>
      </c>
      <c r="AI236" s="5">
        <v>31</v>
      </c>
      <c r="AJ236" s="5">
        <v>32</v>
      </c>
      <c r="AK236" s="5">
        <v>33</v>
      </c>
      <c r="AL236" s="5">
        <v>34</v>
      </c>
      <c r="AM236" s="5">
        <v>35</v>
      </c>
      <c r="AN236" s="5">
        <v>36</v>
      </c>
      <c r="AO236" s="5">
        <v>37</v>
      </c>
      <c r="AP236" s="5">
        <v>38</v>
      </c>
      <c r="AQ236" s="125"/>
      <c r="AR236" s="141"/>
      <c r="AS236" s="142"/>
    </row>
    <row r="237" spans="1:45" ht="12.75" customHeight="1" x14ac:dyDescent="0.2">
      <c r="A237" s="99" t="s">
        <v>25</v>
      </c>
      <c r="B237" s="96" t="s">
        <v>13</v>
      </c>
      <c r="C237" s="16" t="s">
        <v>87</v>
      </c>
      <c r="D237" s="17"/>
      <c r="E237" s="74"/>
      <c r="F237" s="74"/>
      <c r="G237" s="74"/>
      <c r="H237" s="88">
        <v>1</v>
      </c>
      <c r="I237" s="74"/>
      <c r="J237" s="88">
        <v>1</v>
      </c>
      <c r="K237" s="74"/>
      <c r="L237" s="74"/>
      <c r="M237" s="74"/>
      <c r="N237" s="74"/>
      <c r="O237" s="88">
        <v>1</v>
      </c>
      <c r="P237" s="88">
        <v>1</v>
      </c>
      <c r="Q237" s="74"/>
      <c r="R237" s="74"/>
      <c r="S237" s="74"/>
      <c r="T237" s="88">
        <v>1</v>
      </c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5"/>
      <c r="AH237" s="190">
        <v>1</v>
      </c>
      <c r="AI237" s="74"/>
      <c r="AJ237" s="74"/>
      <c r="AK237" s="78"/>
      <c r="AL237" s="74"/>
      <c r="AM237" s="7"/>
      <c r="AN237" s="7"/>
      <c r="AO237" s="7"/>
      <c r="AP237" s="7"/>
      <c r="AQ237" s="7">
        <f t="shared" ref="AQ237:AQ270" si="61">SUM(E237:AP237)</f>
        <v>6</v>
      </c>
      <c r="AR237" s="3">
        <f>34*3</f>
        <v>102</v>
      </c>
      <c r="AS237" s="8">
        <f t="shared" ref="AS237:AS270" si="62">AQ237/AR237</f>
        <v>5.8823529411764705E-2</v>
      </c>
    </row>
    <row r="238" spans="1:45" x14ac:dyDescent="0.2">
      <c r="A238" s="99"/>
      <c r="B238" s="97"/>
      <c r="C238" s="16" t="s">
        <v>88</v>
      </c>
      <c r="D238" s="17"/>
      <c r="E238" s="74"/>
      <c r="F238" s="74"/>
      <c r="G238" s="74"/>
      <c r="H238" s="88">
        <v>1</v>
      </c>
      <c r="I238" s="74"/>
      <c r="J238" s="88">
        <v>1</v>
      </c>
      <c r="K238" s="74"/>
      <c r="L238" s="74"/>
      <c r="M238" s="74"/>
      <c r="N238" s="74"/>
      <c r="O238" s="88">
        <v>1</v>
      </c>
      <c r="P238" s="88">
        <v>1</v>
      </c>
      <c r="Q238" s="74"/>
      <c r="R238" s="74"/>
      <c r="S238" s="74"/>
      <c r="T238" s="88">
        <v>1</v>
      </c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5"/>
      <c r="AG238" s="74"/>
      <c r="AH238" s="190">
        <v>1</v>
      </c>
      <c r="AI238" s="74"/>
      <c r="AJ238" s="78"/>
      <c r="AK238" s="74"/>
      <c r="AL238" s="74"/>
      <c r="AM238" s="7"/>
      <c r="AN238" s="7"/>
      <c r="AO238" s="7"/>
      <c r="AP238" s="7"/>
      <c r="AQ238" s="7">
        <f t="shared" si="61"/>
        <v>6</v>
      </c>
      <c r="AR238" s="3">
        <f t="shared" ref="AR238" si="63">34*3</f>
        <v>102</v>
      </c>
      <c r="AS238" s="8">
        <f t="shared" si="62"/>
        <v>5.8823529411764705E-2</v>
      </c>
    </row>
    <row r="239" spans="1:45" ht="12.75" customHeight="1" x14ac:dyDescent="0.2">
      <c r="A239" s="99"/>
      <c r="B239" s="96" t="s">
        <v>27</v>
      </c>
      <c r="C239" s="16" t="s">
        <v>87</v>
      </c>
      <c r="D239" s="17"/>
      <c r="E239" s="74"/>
      <c r="F239" s="74"/>
      <c r="G239" s="88">
        <v>1</v>
      </c>
      <c r="H239" s="74"/>
      <c r="I239" s="74"/>
      <c r="J239" s="74"/>
      <c r="K239" s="74"/>
      <c r="L239" s="88">
        <v>1</v>
      </c>
      <c r="M239" s="74"/>
      <c r="N239" s="74"/>
      <c r="O239" s="74"/>
      <c r="P239" s="88">
        <v>1</v>
      </c>
      <c r="Q239" s="74"/>
      <c r="R239" s="74"/>
      <c r="S239" s="74"/>
      <c r="T239" s="88">
        <v>1</v>
      </c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"/>
      <c r="AN239" s="7"/>
      <c r="AO239" s="7"/>
      <c r="AP239" s="7"/>
      <c r="AQ239" s="7">
        <f t="shared" si="61"/>
        <v>4</v>
      </c>
      <c r="AR239" s="3">
        <f>34*2</f>
        <v>68</v>
      </c>
      <c r="AS239" s="8">
        <f t="shared" si="62"/>
        <v>5.8823529411764705E-2</v>
      </c>
    </row>
    <row r="240" spans="1:45" ht="12.75" customHeight="1" x14ac:dyDescent="0.2">
      <c r="A240" s="99"/>
      <c r="B240" s="97"/>
      <c r="C240" s="16" t="s">
        <v>88</v>
      </c>
      <c r="D240" s="14"/>
      <c r="E240" s="74"/>
      <c r="F240" s="74"/>
      <c r="G240" s="88">
        <v>1</v>
      </c>
      <c r="H240" s="74"/>
      <c r="I240" s="74"/>
      <c r="J240" s="74"/>
      <c r="K240" s="74"/>
      <c r="L240" s="88">
        <v>1</v>
      </c>
      <c r="M240" s="74"/>
      <c r="N240" s="74"/>
      <c r="O240" s="74"/>
      <c r="P240" s="88">
        <v>1</v>
      </c>
      <c r="Q240" s="74"/>
      <c r="R240" s="74"/>
      <c r="S240" s="74"/>
      <c r="T240" s="88">
        <v>1</v>
      </c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  <c r="AK240" s="74"/>
      <c r="AL240" s="74"/>
      <c r="AM240" s="7"/>
      <c r="AN240" s="7"/>
      <c r="AO240" s="7"/>
      <c r="AP240" s="7"/>
      <c r="AQ240" s="7">
        <f t="shared" si="61"/>
        <v>4</v>
      </c>
      <c r="AR240" s="3">
        <f t="shared" ref="AR240" si="64">34*2</f>
        <v>68</v>
      </c>
      <c r="AS240" s="8">
        <f t="shared" si="62"/>
        <v>5.8823529411764705E-2</v>
      </c>
    </row>
    <row r="241" spans="1:45" x14ac:dyDescent="0.2">
      <c r="A241" s="99"/>
      <c r="B241" s="96" t="s">
        <v>12</v>
      </c>
      <c r="C241" s="16" t="s">
        <v>87</v>
      </c>
      <c r="D241" s="14"/>
      <c r="E241" s="74"/>
      <c r="F241" s="69">
        <v>1</v>
      </c>
      <c r="G241" s="74"/>
      <c r="H241" s="74"/>
      <c r="I241" s="69">
        <v>1</v>
      </c>
      <c r="J241" s="74"/>
      <c r="K241" s="74"/>
      <c r="L241" s="74"/>
      <c r="M241" s="69">
        <v>1</v>
      </c>
      <c r="N241" s="74"/>
      <c r="O241" s="74"/>
      <c r="P241" s="74"/>
      <c r="Q241" s="69">
        <v>1</v>
      </c>
      <c r="R241" s="74"/>
      <c r="S241" s="74"/>
      <c r="T241" s="74"/>
      <c r="U241" s="69">
        <v>1</v>
      </c>
      <c r="V241" s="74"/>
      <c r="W241" s="74"/>
      <c r="X241" s="74"/>
      <c r="Y241" s="69">
        <v>1</v>
      </c>
      <c r="Z241" s="74"/>
      <c r="AA241" s="74"/>
      <c r="AB241" s="74"/>
      <c r="AC241" s="69">
        <v>1</v>
      </c>
      <c r="AD241" s="74"/>
      <c r="AE241" s="74"/>
      <c r="AF241" s="69">
        <v>1</v>
      </c>
      <c r="AG241" s="190">
        <v>1</v>
      </c>
      <c r="AH241" s="74"/>
      <c r="AI241" s="74"/>
      <c r="AJ241" s="74"/>
      <c r="AK241" s="74"/>
      <c r="AL241" s="69">
        <v>1</v>
      </c>
      <c r="AM241" s="7"/>
      <c r="AN241" s="7"/>
      <c r="AO241" s="7"/>
      <c r="AP241" s="7"/>
      <c r="AQ241" s="7">
        <f t="shared" si="61"/>
        <v>10</v>
      </c>
      <c r="AR241" s="3">
        <f t="shared" ref="AR241:AR244" si="65">34*3</f>
        <v>102</v>
      </c>
      <c r="AS241" s="8">
        <f t="shared" si="62"/>
        <v>9.8039215686274508E-2</v>
      </c>
    </row>
    <row r="242" spans="1:45" x14ac:dyDescent="0.2">
      <c r="A242" s="99"/>
      <c r="B242" s="97"/>
      <c r="C242" s="16" t="s">
        <v>88</v>
      </c>
      <c r="D242" s="17"/>
      <c r="E242" s="74"/>
      <c r="F242" s="69">
        <v>1</v>
      </c>
      <c r="G242" s="74"/>
      <c r="H242" s="74"/>
      <c r="I242" s="69">
        <v>1</v>
      </c>
      <c r="J242" s="74"/>
      <c r="K242" s="74"/>
      <c r="L242" s="74"/>
      <c r="M242" s="69">
        <v>1</v>
      </c>
      <c r="N242" s="74"/>
      <c r="O242" s="74"/>
      <c r="P242" s="74"/>
      <c r="Q242" s="69">
        <v>1</v>
      </c>
      <c r="R242" s="74"/>
      <c r="S242" s="74"/>
      <c r="T242" s="74"/>
      <c r="U242" s="69">
        <v>1</v>
      </c>
      <c r="V242" s="74"/>
      <c r="W242" s="74"/>
      <c r="X242" s="74"/>
      <c r="Y242" s="69">
        <v>1</v>
      </c>
      <c r="Z242" s="74"/>
      <c r="AA242" s="74"/>
      <c r="AB242" s="74"/>
      <c r="AC242" s="69">
        <v>1</v>
      </c>
      <c r="AD242" s="74"/>
      <c r="AE242" s="74"/>
      <c r="AF242" s="69">
        <v>1</v>
      </c>
      <c r="AG242" s="190">
        <v>1</v>
      </c>
      <c r="AH242" s="74"/>
      <c r="AI242" s="74"/>
      <c r="AJ242" s="74"/>
      <c r="AK242" s="74"/>
      <c r="AL242" s="69">
        <v>1</v>
      </c>
      <c r="AM242" s="7"/>
      <c r="AN242" s="7"/>
      <c r="AO242" s="7"/>
      <c r="AP242" s="7"/>
      <c r="AQ242" s="7">
        <f t="shared" si="61"/>
        <v>10</v>
      </c>
      <c r="AR242" s="3">
        <f t="shared" si="65"/>
        <v>102</v>
      </c>
      <c r="AS242" s="8">
        <f t="shared" si="62"/>
        <v>9.8039215686274508E-2</v>
      </c>
    </row>
    <row r="243" spans="1:45" ht="12.75" customHeight="1" x14ac:dyDescent="0.2">
      <c r="A243" s="99"/>
      <c r="B243" s="96" t="s">
        <v>78</v>
      </c>
      <c r="C243" s="16" t="s">
        <v>87</v>
      </c>
      <c r="D243" s="57"/>
      <c r="E243" s="74"/>
      <c r="F243" s="74"/>
      <c r="G243" s="69">
        <f>1</f>
        <v>1</v>
      </c>
      <c r="H243" s="74"/>
      <c r="I243" s="69">
        <v>1</v>
      </c>
      <c r="J243" s="74"/>
      <c r="K243" s="74"/>
      <c r="L243" s="69">
        <v>1</v>
      </c>
      <c r="M243" s="74"/>
      <c r="N243" s="74"/>
      <c r="O243" s="74"/>
      <c r="P243" s="74"/>
      <c r="Q243" s="69">
        <v>1</v>
      </c>
      <c r="R243" s="74"/>
      <c r="S243" s="69">
        <v>1</v>
      </c>
      <c r="T243" s="74"/>
      <c r="U243" s="74"/>
      <c r="V243" s="74"/>
      <c r="W243" s="69">
        <v>1</v>
      </c>
      <c r="X243" s="74"/>
      <c r="Y243" s="74"/>
      <c r="Z243" s="74"/>
      <c r="AA243" s="74"/>
      <c r="AB243" s="69">
        <v>1</v>
      </c>
      <c r="AC243" s="74"/>
      <c r="AD243" s="74"/>
      <c r="AE243" s="74"/>
      <c r="AF243" s="69">
        <v>1</v>
      </c>
      <c r="AG243" s="75"/>
      <c r="AH243" s="190">
        <v>1</v>
      </c>
      <c r="AI243" s="74"/>
      <c r="AJ243" s="69">
        <v>1</v>
      </c>
      <c r="AK243" s="76">
        <v>1</v>
      </c>
      <c r="AL243" s="74"/>
      <c r="AM243" s="7"/>
      <c r="AN243" s="7"/>
      <c r="AO243" s="7"/>
      <c r="AP243" s="7"/>
      <c r="AQ243" s="7">
        <f t="shared" si="61"/>
        <v>11</v>
      </c>
      <c r="AR243" s="3">
        <f t="shared" si="65"/>
        <v>102</v>
      </c>
      <c r="AS243" s="8">
        <f t="shared" si="62"/>
        <v>0.10784313725490197</v>
      </c>
    </row>
    <row r="244" spans="1:45" ht="12.75" customHeight="1" x14ac:dyDescent="0.2">
      <c r="A244" s="99"/>
      <c r="B244" s="97"/>
      <c r="C244" s="16" t="s">
        <v>88</v>
      </c>
      <c r="D244" s="17"/>
      <c r="E244" s="74"/>
      <c r="F244" s="74"/>
      <c r="G244" s="69">
        <v>1</v>
      </c>
      <c r="H244" s="74"/>
      <c r="I244" s="69">
        <v>1</v>
      </c>
      <c r="J244" s="74"/>
      <c r="K244" s="74"/>
      <c r="L244" s="69">
        <v>1</v>
      </c>
      <c r="M244" s="74"/>
      <c r="N244" s="74"/>
      <c r="O244" s="74"/>
      <c r="P244" s="74"/>
      <c r="Q244" s="69">
        <v>1</v>
      </c>
      <c r="R244" s="74"/>
      <c r="S244" s="69">
        <v>1</v>
      </c>
      <c r="T244" s="74"/>
      <c r="U244" s="74"/>
      <c r="V244" s="74"/>
      <c r="W244" s="69">
        <v>1</v>
      </c>
      <c r="X244" s="74"/>
      <c r="Y244" s="74"/>
      <c r="Z244" s="74"/>
      <c r="AA244" s="74"/>
      <c r="AB244" s="69">
        <v>1</v>
      </c>
      <c r="AC244" s="74"/>
      <c r="AD244" s="74"/>
      <c r="AE244" s="74"/>
      <c r="AF244" s="69">
        <v>1</v>
      </c>
      <c r="AG244" s="75"/>
      <c r="AH244" s="190">
        <v>1</v>
      </c>
      <c r="AI244" s="74"/>
      <c r="AJ244" s="69">
        <v>1</v>
      </c>
      <c r="AK244" s="76">
        <v>1</v>
      </c>
      <c r="AL244" s="74"/>
      <c r="AM244" s="7"/>
      <c r="AN244" s="7"/>
      <c r="AO244" s="7"/>
      <c r="AP244" s="7"/>
      <c r="AQ244" s="7">
        <f t="shared" si="61"/>
        <v>11</v>
      </c>
      <c r="AR244" s="3">
        <f t="shared" si="65"/>
        <v>102</v>
      </c>
      <c r="AS244" s="8">
        <f t="shared" si="62"/>
        <v>0.10784313725490197</v>
      </c>
    </row>
    <row r="245" spans="1:45" ht="12.75" customHeight="1" x14ac:dyDescent="0.2">
      <c r="A245" s="99"/>
      <c r="B245" s="96" t="s">
        <v>79</v>
      </c>
      <c r="C245" s="16" t="s">
        <v>87</v>
      </c>
      <c r="D245" s="17"/>
      <c r="E245" s="74"/>
      <c r="F245" s="74"/>
      <c r="G245" s="69">
        <f>1</f>
        <v>1</v>
      </c>
      <c r="H245" s="74"/>
      <c r="I245" s="74"/>
      <c r="J245" s="69">
        <v>1</v>
      </c>
      <c r="K245" s="74"/>
      <c r="L245" s="74"/>
      <c r="M245" s="74"/>
      <c r="N245" s="74"/>
      <c r="O245" s="74"/>
      <c r="P245" s="74"/>
      <c r="Q245" s="74"/>
      <c r="R245" s="69">
        <v>1</v>
      </c>
      <c r="S245" s="74"/>
      <c r="T245" s="74"/>
      <c r="U245" s="74"/>
      <c r="V245" s="74"/>
      <c r="W245" s="74"/>
      <c r="X245" s="74"/>
      <c r="Y245" s="69">
        <v>1</v>
      </c>
      <c r="Z245" s="74"/>
      <c r="AA245" s="74"/>
      <c r="AB245" s="74"/>
      <c r="AC245" s="69">
        <v>1</v>
      </c>
      <c r="AD245" s="74"/>
      <c r="AE245" s="74"/>
      <c r="AF245" s="75"/>
      <c r="AG245" s="74"/>
      <c r="AH245" s="74"/>
      <c r="AI245" s="74"/>
      <c r="AJ245" s="69">
        <v>1</v>
      </c>
      <c r="AK245" s="74"/>
      <c r="AL245" s="69">
        <v>1</v>
      </c>
      <c r="AM245" s="7"/>
      <c r="AN245" s="7"/>
      <c r="AO245" s="7"/>
      <c r="AP245" s="7"/>
      <c r="AQ245" s="7">
        <f t="shared" si="61"/>
        <v>7</v>
      </c>
      <c r="AR245" s="3">
        <f t="shared" ref="AR245:AR246" si="66">34*2</f>
        <v>68</v>
      </c>
      <c r="AS245" s="8">
        <f t="shared" si="62"/>
        <v>0.10294117647058823</v>
      </c>
    </row>
    <row r="246" spans="1:45" ht="12.75" customHeight="1" x14ac:dyDescent="0.2">
      <c r="A246" s="99"/>
      <c r="B246" s="97"/>
      <c r="C246" s="16" t="s">
        <v>88</v>
      </c>
      <c r="D246" s="17"/>
      <c r="E246" s="74"/>
      <c r="F246" s="74"/>
      <c r="G246" s="69">
        <f>1</f>
        <v>1</v>
      </c>
      <c r="H246" s="74"/>
      <c r="I246" s="74"/>
      <c r="J246" s="69">
        <v>1</v>
      </c>
      <c r="K246" s="74"/>
      <c r="L246" s="74"/>
      <c r="M246" s="74"/>
      <c r="N246" s="74"/>
      <c r="O246" s="74"/>
      <c r="P246" s="74"/>
      <c r="Q246" s="74"/>
      <c r="R246" s="69">
        <v>1</v>
      </c>
      <c r="S246" s="74"/>
      <c r="T246" s="74"/>
      <c r="U246" s="74"/>
      <c r="V246" s="74"/>
      <c r="W246" s="74"/>
      <c r="X246" s="74"/>
      <c r="Y246" s="69">
        <v>1</v>
      </c>
      <c r="Z246" s="74"/>
      <c r="AA246" s="74"/>
      <c r="AB246" s="74"/>
      <c r="AC246" s="69">
        <v>1</v>
      </c>
      <c r="AD246" s="74"/>
      <c r="AE246" s="74"/>
      <c r="AF246" s="74"/>
      <c r="AG246" s="75"/>
      <c r="AH246" s="74"/>
      <c r="AI246" s="74"/>
      <c r="AJ246" s="69">
        <v>1</v>
      </c>
      <c r="AK246" s="78"/>
      <c r="AL246" s="69">
        <v>1</v>
      </c>
      <c r="AM246" s="7"/>
      <c r="AN246" s="7"/>
      <c r="AO246" s="7"/>
      <c r="AP246" s="7"/>
      <c r="AQ246" s="7">
        <f t="shared" si="61"/>
        <v>7</v>
      </c>
      <c r="AR246" s="3">
        <f t="shared" si="66"/>
        <v>68</v>
      </c>
      <c r="AS246" s="8">
        <f t="shared" si="62"/>
        <v>0.10294117647058823</v>
      </c>
    </row>
    <row r="247" spans="1:45" x14ac:dyDescent="0.2">
      <c r="A247" s="99"/>
      <c r="B247" s="96" t="s">
        <v>80</v>
      </c>
      <c r="C247" s="16" t="s">
        <v>87</v>
      </c>
      <c r="D247" s="17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69">
        <v>1</v>
      </c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5"/>
      <c r="AG247" s="74"/>
      <c r="AH247" s="74"/>
      <c r="AI247" s="74"/>
      <c r="AJ247" s="78"/>
      <c r="AK247" s="74"/>
      <c r="AL247" s="69">
        <v>1</v>
      </c>
      <c r="AM247" s="7"/>
      <c r="AN247" s="7"/>
      <c r="AO247" s="7"/>
      <c r="AP247" s="7"/>
      <c r="AQ247" s="7">
        <f t="shared" si="61"/>
        <v>2</v>
      </c>
      <c r="AR247" s="3">
        <f>34*1</f>
        <v>34</v>
      </c>
      <c r="AS247" s="8">
        <f t="shared" si="62"/>
        <v>5.8823529411764705E-2</v>
      </c>
    </row>
    <row r="248" spans="1:45" x14ac:dyDescent="0.2">
      <c r="A248" s="99"/>
      <c r="B248" s="97"/>
      <c r="C248" s="16" t="s">
        <v>88</v>
      </c>
      <c r="D248" s="1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69">
        <v>1</v>
      </c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5"/>
      <c r="AH248" s="74"/>
      <c r="AI248" s="74"/>
      <c r="AJ248" s="74"/>
      <c r="AK248" s="78"/>
      <c r="AL248" s="69">
        <v>1</v>
      </c>
      <c r="AM248" s="7"/>
      <c r="AN248" s="7"/>
      <c r="AO248" s="7"/>
      <c r="AP248" s="7"/>
      <c r="AQ248" s="7">
        <f t="shared" si="61"/>
        <v>2</v>
      </c>
      <c r="AR248" s="3">
        <f t="shared" ref="AR248:AR250" si="67">34*1</f>
        <v>34</v>
      </c>
      <c r="AS248" s="8">
        <f t="shared" si="62"/>
        <v>5.8823529411764705E-2</v>
      </c>
    </row>
    <row r="249" spans="1:45" ht="12.75" customHeight="1" x14ac:dyDescent="0.2">
      <c r="A249" s="99"/>
      <c r="B249" s="96" t="s">
        <v>35</v>
      </c>
      <c r="C249" s="16" t="s">
        <v>87</v>
      </c>
      <c r="D249" s="17"/>
      <c r="E249" s="74"/>
      <c r="F249" s="74"/>
      <c r="G249" s="74"/>
      <c r="H249" s="74"/>
      <c r="I249" s="74"/>
      <c r="J249" s="69">
        <v>1</v>
      </c>
      <c r="K249" s="74"/>
      <c r="L249" s="74"/>
      <c r="M249" s="74"/>
      <c r="N249" s="74"/>
      <c r="O249" s="74"/>
      <c r="P249" s="69">
        <v>1</v>
      </c>
      <c r="Q249" s="74"/>
      <c r="R249" s="74"/>
      <c r="S249" s="74"/>
      <c r="T249" s="74"/>
      <c r="U249" s="74"/>
      <c r="V249" s="74"/>
      <c r="W249" s="74"/>
      <c r="X249" s="74"/>
      <c r="Y249" s="74"/>
      <c r="Z249" s="69">
        <v>0.5</v>
      </c>
      <c r="AA249" s="74"/>
      <c r="AB249" s="74"/>
      <c r="AC249" s="74"/>
      <c r="AD249" s="74"/>
      <c r="AE249" s="74"/>
      <c r="AF249" s="74"/>
      <c r="AG249" s="75"/>
      <c r="AH249" s="74"/>
      <c r="AI249" s="190">
        <v>1</v>
      </c>
      <c r="AJ249" s="74"/>
      <c r="AK249" s="78"/>
      <c r="AL249" s="74"/>
      <c r="AM249" s="7"/>
      <c r="AN249" s="7"/>
      <c r="AO249" s="7"/>
      <c r="AP249" s="7"/>
      <c r="AQ249" s="7">
        <f t="shared" si="61"/>
        <v>3.5</v>
      </c>
      <c r="AR249" s="3">
        <f t="shared" si="67"/>
        <v>34</v>
      </c>
      <c r="AS249" s="8">
        <f t="shared" si="62"/>
        <v>0.10294117647058823</v>
      </c>
    </row>
    <row r="250" spans="1:45" ht="12.75" customHeight="1" x14ac:dyDescent="0.2">
      <c r="A250" s="99"/>
      <c r="B250" s="97"/>
      <c r="C250" s="16" t="s">
        <v>88</v>
      </c>
      <c r="D250" s="17"/>
      <c r="E250" s="74"/>
      <c r="F250" s="74"/>
      <c r="G250" s="74"/>
      <c r="H250" s="74"/>
      <c r="I250" s="74"/>
      <c r="J250" s="69">
        <v>1</v>
      </c>
      <c r="K250" s="74"/>
      <c r="L250" s="74"/>
      <c r="M250" s="74"/>
      <c r="N250" s="74"/>
      <c r="O250" s="74"/>
      <c r="P250" s="69">
        <v>1</v>
      </c>
      <c r="Q250" s="74"/>
      <c r="R250" s="74"/>
      <c r="S250" s="74"/>
      <c r="T250" s="74"/>
      <c r="U250" s="74"/>
      <c r="V250" s="74"/>
      <c r="W250" s="74"/>
      <c r="X250" s="74"/>
      <c r="Y250" s="74"/>
      <c r="Z250" s="69">
        <v>0.5</v>
      </c>
      <c r="AA250" s="74"/>
      <c r="AB250" s="74"/>
      <c r="AC250" s="74"/>
      <c r="AD250" s="74"/>
      <c r="AE250" s="74"/>
      <c r="AF250" s="74"/>
      <c r="AG250" s="75"/>
      <c r="AH250" s="74"/>
      <c r="AI250" s="190">
        <v>1</v>
      </c>
      <c r="AJ250" s="74"/>
      <c r="AK250" s="78"/>
      <c r="AL250" s="74"/>
      <c r="AM250" s="7"/>
      <c r="AN250" s="7"/>
      <c r="AO250" s="7"/>
      <c r="AP250" s="7"/>
      <c r="AQ250" s="7">
        <f t="shared" si="61"/>
        <v>3.5</v>
      </c>
      <c r="AR250" s="3">
        <f t="shared" si="67"/>
        <v>34</v>
      </c>
      <c r="AS250" s="8">
        <f t="shared" si="62"/>
        <v>0.10294117647058823</v>
      </c>
    </row>
    <row r="251" spans="1:45" ht="12.75" customHeight="1" x14ac:dyDescent="0.2">
      <c r="A251" s="99"/>
      <c r="B251" s="96" t="s">
        <v>28</v>
      </c>
      <c r="C251" s="16" t="s">
        <v>87</v>
      </c>
      <c r="D251" s="1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88">
        <v>1</v>
      </c>
      <c r="P251" s="74"/>
      <c r="Q251" s="74"/>
      <c r="R251" s="74"/>
      <c r="S251" s="74"/>
      <c r="T251" s="74"/>
      <c r="U251" s="74"/>
      <c r="V251" s="3"/>
      <c r="W251" s="74"/>
      <c r="X251" s="74"/>
      <c r="Y251" s="74"/>
      <c r="Z251" s="74"/>
      <c r="AA251" s="74"/>
      <c r="AB251" s="88">
        <v>1</v>
      </c>
      <c r="AC251" s="74"/>
      <c r="AD251" s="74"/>
      <c r="AE251" s="74"/>
      <c r="AF251" s="75"/>
      <c r="AG251" s="190">
        <v>1</v>
      </c>
      <c r="AH251" s="88">
        <v>1</v>
      </c>
      <c r="AI251" s="74"/>
      <c r="AJ251" s="78"/>
      <c r="AK251" s="74"/>
      <c r="AL251" s="74"/>
      <c r="AM251" s="7"/>
      <c r="AN251" s="7"/>
      <c r="AO251" s="7"/>
      <c r="AP251" s="7"/>
      <c r="AQ251" s="7">
        <f t="shared" si="61"/>
        <v>4</v>
      </c>
      <c r="AR251" s="3">
        <f t="shared" ref="AR251:AR252" si="68">34*3</f>
        <v>102</v>
      </c>
      <c r="AS251" s="8">
        <f t="shared" si="62"/>
        <v>3.9215686274509803E-2</v>
      </c>
    </row>
    <row r="252" spans="1:45" ht="12.75" customHeight="1" x14ac:dyDescent="0.2">
      <c r="A252" s="99"/>
      <c r="B252" s="97"/>
      <c r="C252" s="16" t="s">
        <v>88</v>
      </c>
      <c r="D252" s="1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88">
        <v>1</v>
      </c>
      <c r="P252" s="74"/>
      <c r="Q252" s="74"/>
      <c r="R252" s="74"/>
      <c r="S252" s="74"/>
      <c r="T252" s="74"/>
      <c r="U252" s="74"/>
      <c r="V252" s="3"/>
      <c r="W252" s="74"/>
      <c r="X252" s="74"/>
      <c r="Y252" s="74"/>
      <c r="Z252" s="74"/>
      <c r="AA252" s="74"/>
      <c r="AB252" s="88">
        <v>1</v>
      </c>
      <c r="AC252" s="74"/>
      <c r="AD252" s="74"/>
      <c r="AE252" s="74"/>
      <c r="AF252" s="75"/>
      <c r="AG252" s="190">
        <v>1</v>
      </c>
      <c r="AH252" s="88">
        <v>1</v>
      </c>
      <c r="AI252" s="74"/>
      <c r="AJ252" s="78"/>
      <c r="AK252" s="77"/>
      <c r="AL252" s="74"/>
      <c r="AM252" s="7"/>
      <c r="AN252" s="7"/>
      <c r="AO252" s="7"/>
      <c r="AP252" s="7"/>
      <c r="AQ252" s="7">
        <f t="shared" si="61"/>
        <v>4</v>
      </c>
      <c r="AR252" s="3">
        <f t="shared" si="68"/>
        <v>102</v>
      </c>
      <c r="AS252" s="8">
        <f t="shared" si="62"/>
        <v>3.9215686274509803E-2</v>
      </c>
    </row>
    <row r="253" spans="1:45" ht="12.75" customHeight="1" x14ac:dyDescent="0.2">
      <c r="A253" s="99"/>
      <c r="B253" s="143" t="s">
        <v>32</v>
      </c>
      <c r="C253" s="16" t="s">
        <v>87</v>
      </c>
      <c r="D253" s="14"/>
      <c r="E253" s="74"/>
      <c r="F253" s="74"/>
      <c r="G253" s="74"/>
      <c r="H253" s="74"/>
      <c r="I253" s="74"/>
      <c r="J253" s="74"/>
      <c r="K253" s="74"/>
      <c r="L253" s="74"/>
      <c r="M253" s="88">
        <v>1</v>
      </c>
      <c r="N253" s="74"/>
      <c r="O253" s="74"/>
      <c r="P253" s="74"/>
      <c r="Q253" s="74"/>
      <c r="R253" s="74"/>
      <c r="S253" s="74"/>
      <c r="T253" s="74"/>
      <c r="U253" s="74"/>
      <c r="V253" s="88">
        <v>1</v>
      </c>
      <c r="W253" s="74"/>
      <c r="X253" s="74"/>
      <c r="Y253" s="74"/>
      <c r="Z253" s="74"/>
      <c r="AA253" s="74"/>
      <c r="AB253" s="74"/>
      <c r="AC253" s="74"/>
      <c r="AD253" s="74"/>
      <c r="AE253" s="74"/>
      <c r="AF253" s="75">
        <v>1</v>
      </c>
      <c r="AG253" s="74"/>
      <c r="AH253" s="74"/>
      <c r="AI253" s="74"/>
      <c r="AJ253" s="88">
        <v>1</v>
      </c>
      <c r="AK253" s="77"/>
      <c r="AL253" s="74"/>
      <c r="AM253" s="7"/>
      <c r="AN253" s="7"/>
      <c r="AO253" s="7"/>
      <c r="AP253" s="7"/>
      <c r="AQ253" s="7">
        <f t="shared" ref="AQ253:AQ254" si="69">SUM(E253:AP253)</f>
        <v>4</v>
      </c>
      <c r="AR253" s="3">
        <v>34</v>
      </c>
      <c r="AS253" s="8">
        <f t="shared" ref="AS253:AS254" si="70">AQ253/AR253</f>
        <v>0.11764705882352941</v>
      </c>
    </row>
    <row r="254" spans="1:45" ht="12.75" customHeight="1" x14ac:dyDescent="0.2">
      <c r="A254" s="99"/>
      <c r="B254" s="144"/>
      <c r="C254" s="16" t="s">
        <v>88</v>
      </c>
      <c r="D254" s="14"/>
      <c r="E254" s="74"/>
      <c r="F254" s="74"/>
      <c r="G254" s="74"/>
      <c r="H254" s="74"/>
      <c r="I254" s="74"/>
      <c r="J254" s="74"/>
      <c r="K254" s="74"/>
      <c r="L254" s="74"/>
      <c r="M254" s="88">
        <v>1</v>
      </c>
      <c r="N254" s="74"/>
      <c r="O254" s="74"/>
      <c r="P254" s="74"/>
      <c r="Q254" s="74"/>
      <c r="R254" s="74"/>
      <c r="S254" s="74"/>
      <c r="T254" s="74"/>
      <c r="U254" s="74"/>
      <c r="V254" s="88">
        <v>1</v>
      </c>
      <c r="W254" s="74"/>
      <c r="X254" s="74"/>
      <c r="Y254" s="74"/>
      <c r="Z254" s="74"/>
      <c r="AA254" s="74"/>
      <c r="AB254" s="74"/>
      <c r="AC254" s="74"/>
      <c r="AD254" s="74"/>
      <c r="AE254" s="74"/>
      <c r="AF254" s="75">
        <v>1</v>
      </c>
      <c r="AG254" s="74"/>
      <c r="AH254" s="74"/>
      <c r="AI254" s="74"/>
      <c r="AJ254" s="88">
        <v>1</v>
      </c>
      <c r="AK254" s="77"/>
      <c r="AL254" s="74"/>
      <c r="AM254" s="7"/>
      <c r="AN254" s="7"/>
      <c r="AO254" s="7"/>
      <c r="AP254" s="7"/>
      <c r="AQ254" s="7">
        <f t="shared" si="69"/>
        <v>4</v>
      </c>
      <c r="AR254" s="3">
        <v>34</v>
      </c>
      <c r="AS254" s="8">
        <f t="shared" si="70"/>
        <v>0.11764705882352941</v>
      </c>
    </row>
    <row r="255" spans="1:45" ht="12.75" customHeight="1" x14ac:dyDescent="0.2">
      <c r="A255" s="99"/>
      <c r="B255" s="96" t="s">
        <v>30</v>
      </c>
      <c r="C255" s="16" t="s">
        <v>87</v>
      </c>
      <c r="D255" s="1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69">
        <v>1</v>
      </c>
      <c r="Y255" s="74"/>
      <c r="Z255" s="74"/>
      <c r="AA255" s="74"/>
      <c r="AB255" s="74"/>
      <c r="AC255" s="74"/>
      <c r="AD255" s="74"/>
      <c r="AE255" s="74"/>
      <c r="AF255" s="69">
        <v>2</v>
      </c>
      <c r="AG255" s="191">
        <v>1</v>
      </c>
      <c r="AH255" s="74"/>
      <c r="AI255" s="74"/>
      <c r="AJ255" s="88">
        <v>1</v>
      </c>
      <c r="AK255" s="78"/>
      <c r="AL255" s="74"/>
      <c r="AM255" s="7"/>
      <c r="AN255" s="7"/>
      <c r="AO255" s="7"/>
      <c r="AP255" s="7"/>
      <c r="AQ255" s="7">
        <f t="shared" si="61"/>
        <v>5</v>
      </c>
      <c r="AR255" s="3">
        <f t="shared" ref="AR255:AR262" si="71">34*2</f>
        <v>68</v>
      </c>
      <c r="AS255" s="8">
        <f t="shared" si="62"/>
        <v>7.3529411764705885E-2</v>
      </c>
    </row>
    <row r="256" spans="1:45" ht="12.75" customHeight="1" x14ac:dyDescent="0.2">
      <c r="A256" s="99"/>
      <c r="B256" s="97"/>
      <c r="C256" s="16" t="s">
        <v>88</v>
      </c>
      <c r="D256" s="1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69">
        <v>1</v>
      </c>
      <c r="Y256" s="74"/>
      <c r="Z256" s="74"/>
      <c r="AA256" s="74"/>
      <c r="AB256" s="74"/>
      <c r="AC256" s="74"/>
      <c r="AD256" s="74"/>
      <c r="AE256" s="74"/>
      <c r="AF256" s="69">
        <v>2</v>
      </c>
      <c r="AG256" s="191">
        <v>1</v>
      </c>
      <c r="AH256" s="74"/>
      <c r="AI256" s="74"/>
      <c r="AJ256" s="88">
        <v>1</v>
      </c>
      <c r="AK256" s="78"/>
      <c r="AL256" s="74"/>
      <c r="AM256" s="7"/>
      <c r="AN256" s="7"/>
      <c r="AO256" s="7"/>
      <c r="AP256" s="7"/>
      <c r="AQ256" s="7">
        <f t="shared" si="61"/>
        <v>5</v>
      </c>
      <c r="AR256" s="3">
        <f t="shared" si="71"/>
        <v>68</v>
      </c>
      <c r="AS256" s="8">
        <f t="shared" si="62"/>
        <v>7.3529411764705885E-2</v>
      </c>
    </row>
    <row r="257" spans="1:45" ht="12.75" customHeight="1" x14ac:dyDescent="0.2">
      <c r="A257" s="99"/>
      <c r="B257" s="96" t="s">
        <v>34</v>
      </c>
      <c r="C257" s="16" t="s">
        <v>87</v>
      </c>
      <c r="D257" s="1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69">
        <v>1</v>
      </c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69">
        <v>1</v>
      </c>
      <c r="AG257" s="69">
        <v>1</v>
      </c>
      <c r="AH257" s="75"/>
      <c r="AI257" s="74"/>
      <c r="AJ257" s="74"/>
      <c r="AK257" s="74"/>
      <c r="AL257" s="69">
        <v>1</v>
      </c>
      <c r="AM257" s="7"/>
      <c r="AN257" s="7"/>
      <c r="AO257" s="7"/>
      <c r="AP257" s="7"/>
      <c r="AQ257" s="7">
        <f t="shared" si="61"/>
        <v>4</v>
      </c>
      <c r="AR257" s="3">
        <f t="shared" si="71"/>
        <v>68</v>
      </c>
      <c r="AS257" s="8">
        <f t="shared" si="62"/>
        <v>5.8823529411764705E-2</v>
      </c>
    </row>
    <row r="258" spans="1:45" ht="12.75" customHeight="1" x14ac:dyDescent="0.2">
      <c r="A258" s="99"/>
      <c r="B258" s="97"/>
      <c r="C258" s="16" t="s">
        <v>88</v>
      </c>
      <c r="D258" s="1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69">
        <v>1</v>
      </c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69">
        <v>1</v>
      </c>
      <c r="AG258" s="69">
        <v>1</v>
      </c>
      <c r="AH258" s="75"/>
      <c r="AI258" s="74"/>
      <c r="AJ258" s="74"/>
      <c r="AK258" s="74"/>
      <c r="AL258" s="69">
        <v>1</v>
      </c>
      <c r="AM258" s="7"/>
      <c r="AN258" s="7"/>
      <c r="AO258" s="7"/>
      <c r="AP258" s="7"/>
      <c r="AQ258" s="7">
        <f t="shared" si="61"/>
        <v>4</v>
      </c>
      <c r="AR258" s="3">
        <f t="shared" si="71"/>
        <v>68</v>
      </c>
      <c r="AS258" s="8">
        <f t="shared" si="62"/>
        <v>5.8823529411764705E-2</v>
      </c>
    </row>
    <row r="259" spans="1:45" ht="12.75" customHeight="1" x14ac:dyDescent="0.2">
      <c r="A259" s="99"/>
      <c r="B259" s="95" t="s">
        <v>37</v>
      </c>
      <c r="C259" s="16" t="s">
        <v>87</v>
      </c>
      <c r="D259" s="1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88">
        <v>1</v>
      </c>
      <c r="P259" s="74"/>
      <c r="Q259" s="74"/>
      <c r="R259" s="74"/>
      <c r="S259" s="90">
        <v>1</v>
      </c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190">
        <v>1</v>
      </c>
      <c r="AI259" s="78"/>
      <c r="AJ259" s="74"/>
      <c r="AK259" s="74"/>
      <c r="AL259" s="74"/>
      <c r="AM259" s="7"/>
      <c r="AN259" s="7"/>
      <c r="AO259" s="7"/>
      <c r="AP259" s="7"/>
      <c r="AQ259" s="7">
        <f t="shared" si="61"/>
        <v>3</v>
      </c>
      <c r="AR259" s="3">
        <f t="shared" si="71"/>
        <v>68</v>
      </c>
      <c r="AS259" s="8">
        <f t="shared" si="62"/>
        <v>4.4117647058823532E-2</v>
      </c>
    </row>
    <row r="260" spans="1:45" ht="12.75" customHeight="1" x14ac:dyDescent="0.2">
      <c r="A260" s="99"/>
      <c r="B260" s="95"/>
      <c r="C260" s="16" t="s">
        <v>88</v>
      </c>
      <c r="D260" s="1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88">
        <v>1</v>
      </c>
      <c r="P260" s="74"/>
      <c r="Q260" s="74"/>
      <c r="R260" s="74"/>
      <c r="S260" s="90">
        <v>1</v>
      </c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190">
        <v>1</v>
      </c>
      <c r="AI260" s="78"/>
      <c r="AJ260" s="74"/>
      <c r="AK260" s="74"/>
      <c r="AL260" s="74"/>
      <c r="AM260" s="7"/>
      <c r="AN260" s="7"/>
      <c r="AO260" s="7"/>
      <c r="AP260" s="7"/>
      <c r="AQ260" s="7">
        <f t="shared" si="61"/>
        <v>3</v>
      </c>
      <c r="AR260" s="3">
        <f t="shared" si="71"/>
        <v>68</v>
      </c>
      <c r="AS260" s="8">
        <f t="shared" si="62"/>
        <v>4.4117647058823532E-2</v>
      </c>
    </row>
    <row r="261" spans="1:45" ht="12.75" customHeight="1" x14ac:dyDescent="0.2">
      <c r="A261" s="99"/>
      <c r="B261" s="95" t="s">
        <v>29</v>
      </c>
      <c r="C261" s="16" t="s">
        <v>87</v>
      </c>
      <c r="D261" s="14"/>
      <c r="E261" s="74"/>
      <c r="F261" s="88">
        <v>1</v>
      </c>
      <c r="G261" s="74"/>
      <c r="H261" s="74"/>
      <c r="I261" s="88">
        <v>1</v>
      </c>
      <c r="J261" s="74"/>
      <c r="K261" s="88">
        <v>1</v>
      </c>
      <c r="L261" s="74"/>
      <c r="M261" s="74"/>
      <c r="N261" s="74"/>
      <c r="O261" s="88">
        <v>1</v>
      </c>
      <c r="P261" s="74"/>
      <c r="Q261" s="74"/>
      <c r="R261" s="88">
        <v>1</v>
      </c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5"/>
      <c r="AH261" s="74"/>
      <c r="AI261" s="74"/>
      <c r="AJ261" s="74"/>
      <c r="AK261" s="78"/>
      <c r="AL261" s="74"/>
      <c r="AM261" s="7"/>
      <c r="AN261" s="7"/>
      <c r="AO261" s="7"/>
      <c r="AP261" s="7"/>
      <c r="AQ261" s="7">
        <f t="shared" si="61"/>
        <v>5</v>
      </c>
      <c r="AR261" s="3">
        <f t="shared" si="71"/>
        <v>68</v>
      </c>
      <c r="AS261" s="8">
        <f t="shared" si="62"/>
        <v>7.3529411764705885E-2</v>
      </c>
    </row>
    <row r="262" spans="1:45" ht="12.75" customHeight="1" x14ac:dyDescent="0.2">
      <c r="A262" s="99"/>
      <c r="B262" s="95"/>
      <c r="C262" s="16" t="s">
        <v>88</v>
      </c>
      <c r="D262" s="14"/>
      <c r="E262" s="74"/>
      <c r="F262" s="88">
        <v>1</v>
      </c>
      <c r="G262" s="74"/>
      <c r="H262" s="74"/>
      <c r="I262" s="88">
        <v>1</v>
      </c>
      <c r="J262" s="74"/>
      <c r="K262" s="88">
        <v>1</v>
      </c>
      <c r="L262" s="74"/>
      <c r="M262" s="74"/>
      <c r="N262" s="74"/>
      <c r="O262" s="88">
        <v>1</v>
      </c>
      <c r="P262" s="74"/>
      <c r="Q262" s="74"/>
      <c r="R262" s="88">
        <v>1</v>
      </c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5"/>
      <c r="AH262" s="74"/>
      <c r="AI262" s="74"/>
      <c r="AJ262" s="74"/>
      <c r="AK262" s="78"/>
      <c r="AL262" s="74"/>
      <c r="AM262" s="7"/>
      <c r="AN262" s="7"/>
      <c r="AO262" s="7"/>
      <c r="AP262" s="7"/>
      <c r="AQ262" s="7">
        <f t="shared" si="61"/>
        <v>5</v>
      </c>
      <c r="AR262" s="3">
        <f t="shared" si="71"/>
        <v>68</v>
      </c>
      <c r="AS262" s="8">
        <f t="shared" si="62"/>
        <v>7.3529411764705885E-2</v>
      </c>
    </row>
    <row r="263" spans="1:45" ht="12.75" customHeight="1" x14ac:dyDescent="0.2">
      <c r="A263" s="99"/>
      <c r="B263" s="95" t="s">
        <v>43</v>
      </c>
      <c r="C263" s="16" t="s">
        <v>87</v>
      </c>
      <c r="D263" s="1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7"/>
      <c r="T263" s="74"/>
      <c r="U263" s="74"/>
      <c r="V263" s="74"/>
      <c r="W263" s="88">
        <v>1</v>
      </c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8"/>
      <c r="AJ263" s="78"/>
      <c r="AK263" s="88">
        <v>1</v>
      </c>
      <c r="AL263" s="74"/>
      <c r="AM263" s="7"/>
      <c r="AN263" s="7"/>
      <c r="AO263" s="7"/>
      <c r="AP263" s="7"/>
      <c r="AQ263" s="7">
        <f t="shared" si="61"/>
        <v>2</v>
      </c>
      <c r="AR263" s="3">
        <f t="shared" ref="AR263:AR268" si="72">34*1</f>
        <v>34</v>
      </c>
      <c r="AS263" s="8">
        <f t="shared" si="62"/>
        <v>5.8823529411764705E-2</v>
      </c>
    </row>
    <row r="264" spans="1:45" ht="12.75" customHeight="1" x14ac:dyDescent="0.2">
      <c r="A264" s="99"/>
      <c r="B264" s="95"/>
      <c r="C264" s="16" t="s">
        <v>88</v>
      </c>
      <c r="D264" s="1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7"/>
      <c r="T264" s="74"/>
      <c r="U264" s="74"/>
      <c r="V264" s="74"/>
      <c r="W264" s="88">
        <v>1</v>
      </c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8"/>
      <c r="AJ264" s="78"/>
      <c r="AK264" s="88">
        <v>1</v>
      </c>
      <c r="AL264" s="74"/>
      <c r="AM264" s="7"/>
      <c r="AN264" s="7"/>
      <c r="AO264" s="7"/>
      <c r="AP264" s="7"/>
      <c r="AQ264" s="7">
        <f t="shared" si="61"/>
        <v>2</v>
      </c>
      <c r="AR264" s="3">
        <f t="shared" si="72"/>
        <v>34</v>
      </c>
      <c r="AS264" s="8">
        <f t="shared" si="62"/>
        <v>5.8823529411764705E-2</v>
      </c>
    </row>
    <row r="265" spans="1:45" ht="12.75" customHeight="1" x14ac:dyDescent="0.2">
      <c r="A265" s="99"/>
      <c r="B265" s="95" t="s">
        <v>68</v>
      </c>
      <c r="C265" s="16" t="s">
        <v>87</v>
      </c>
      <c r="D265" s="1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7"/>
      <c r="T265" s="74"/>
      <c r="U265" s="74"/>
      <c r="V265" s="69">
        <v>1</v>
      </c>
      <c r="W265" s="74"/>
      <c r="X265" s="74"/>
      <c r="Y265" s="74"/>
      <c r="Z265" s="74"/>
      <c r="AA265" s="74"/>
      <c r="AB265" s="74"/>
      <c r="AC265" s="69">
        <v>1</v>
      </c>
      <c r="AD265" s="74"/>
      <c r="AE265" s="74"/>
      <c r="AF265" s="74"/>
      <c r="AG265" s="74"/>
      <c r="AH265" s="74"/>
      <c r="AI265" s="78"/>
      <c r="AJ265" s="78"/>
      <c r="AK265" s="74"/>
      <c r="AL265" s="74"/>
      <c r="AM265" s="7"/>
      <c r="AN265" s="7"/>
      <c r="AO265" s="7"/>
      <c r="AP265" s="7"/>
      <c r="AQ265" s="7">
        <f t="shared" si="61"/>
        <v>2</v>
      </c>
      <c r="AR265" s="3">
        <f t="shared" si="72"/>
        <v>34</v>
      </c>
      <c r="AS265" s="8">
        <f t="shared" si="62"/>
        <v>5.8823529411764705E-2</v>
      </c>
    </row>
    <row r="266" spans="1:45" ht="12.75" customHeight="1" x14ac:dyDescent="0.2">
      <c r="A266" s="99"/>
      <c r="B266" s="95"/>
      <c r="C266" s="16" t="s">
        <v>88</v>
      </c>
      <c r="D266" s="1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7"/>
      <c r="T266" s="74"/>
      <c r="U266" s="74"/>
      <c r="V266" s="69">
        <v>1</v>
      </c>
      <c r="W266" s="74"/>
      <c r="X266" s="74"/>
      <c r="Y266" s="74"/>
      <c r="Z266" s="74"/>
      <c r="AA266" s="74"/>
      <c r="AB266" s="74"/>
      <c r="AC266" s="69">
        <v>1</v>
      </c>
      <c r="AD266" s="74"/>
      <c r="AE266" s="74"/>
      <c r="AF266" s="74"/>
      <c r="AG266" s="74"/>
      <c r="AH266" s="74"/>
      <c r="AI266" s="78"/>
      <c r="AJ266" s="78"/>
      <c r="AK266" s="74"/>
      <c r="AL266" s="74"/>
      <c r="AM266" s="7"/>
      <c r="AN266" s="7"/>
      <c r="AO266" s="7"/>
      <c r="AP266" s="7"/>
      <c r="AQ266" s="7">
        <f t="shared" si="61"/>
        <v>2</v>
      </c>
      <c r="AR266" s="3">
        <f t="shared" si="72"/>
        <v>34</v>
      </c>
      <c r="AS266" s="8">
        <f t="shared" si="62"/>
        <v>5.8823529411764705E-2</v>
      </c>
    </row>
    <row r="267" spans="1:45" ht="12.75" customHeight="1" x14ac:dyDescent="0.2">
      <c r="A267" s="99"/>
      <c r="B267" s="95" t="s">
        <v>86</v>
      </c>
      <c r="C267" s="16" t="s">
        <v>87</v>
      </c>
      <c r="D267" s="1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69">
        <v>1</v>
      </c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8"/>
      <c r="AJ267" s="78"/>
      <c r="AK267" s="69">
        <v>1</v>
      </c>
      <c r="AL267" s="74"/>
      <c r="AM267" s="7"/>
      <c r="AN267" s="7"/>
      <c r="AO267" s="7"/>
      <c r="AP267" s="7"/>
      <c r="AQ267" s="7">
        <f t="shared" si="61"/>
        <v>2</v>
      </c>
      <c r="AR267" s="3">
        <f t="shared" si="72"/>
        <v>34</v>
      </c>
      <c r="AS267" s="8">
        <f t="shared" si="62"/>
        <v>5.8823529411764705E-2</v>
      </c>
    </row>
    <row r="268" spans="1:45" ht="12.75" customHeight="1" x14ac:dyDescent="0.2">
      <c r="A268" s="99"/>
      <c r="B268" s="95"/>
      <c r="C268" s="16" t="s">
        <v>88</v>
      </c>
      <c r="D268" s="1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69">
        <v>1</v>
      </c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8"/>
      <c r="AJ268" s="78"/>
      <c r="AK268" s="69">
        <v>1</v>
      </c>
      <c r="AL268" s="74"/>
      <c r="AM268" s="7"/>
      <c r="AN268" s="7"/>
      <c r="AO268" s="7"/>
      <c r="AP268" s="7"/>
      <c r="AQ268" s="7">
        <f t="shared" si="61"/>
        <v>2</v>
      </c>
      <c r="AR268" s="3">
        <f t="shared" si="72"/>
        <v>34</v>
      </c>
      <c r="AS268" s="8">
        <f t="shared" si="62"/>
        <v>5.8823529411764705E-2</v>
      </c>
    </row>
    <row r="269" spans="1:45" ht="12.75" customHeight="1" x14ac:dyDescent="0.2">
      <c r="A269" s="99"/>
      <c r="B269" s="95" t="s">
        <v>57</v>
      </c>
      <c r="C269" s="16" t="s">
        <v>87</v>
      </c>
      <c r="D269" s="17"/>
      <c r="E269" s="74"/>
      <c r="F269" s="74"/>
      <c r="G269" s="74"/>
      <c r="H269" s="74"/>
      <c r="I269" s="74"/>
      <c r="J269" s="74"/>
      <c r="K269" s="69">
        <v>1</v>
      </c>
      <c r="L269" s="74"/>
      <c r="M269" s="74"/>
      <c r="N269" s="74"/>
      <c r="O269" s="74"/>
      <c r="P269" s="74"/>
      <c r="Q269" s="74"/>
      <c r="R269" s="74"/>
      <c r="S269" s="74"/>
      <c r="T269" s="69">
        <v>1</v>
      </c>
      <c r="U269" s="74"/>
      <c r="V269" s="74"/>
      <c r="W269" s="74"/>
      <c r="X269" s="74"/>
      <c r="Y269" s="74"/>
      <c r="Z269" s="74"/>
      <c r="AA269" s="69">
        <v>1</v>
      </c>
      <c r="AB269" s="74"/>
      <c r="AC269" s="74"/>
      <c r="AD269" s="74"/>
      <c r="AE269" s="69">
        <v>1</v>
      </c>
      <c r="AF269" s="74"/>
      <c r="AG269" s="74"/>
      <c r="AH269" s="74"/>
      <c r="AI269" s="74"/>
      <c r="AJ269" s="74"/>
      <c r="AK269" s="74"/>
      <c r="AL269" s="69">
        <v>1</v>
      </c>
      <c r="AM269" s="7"/>
      <c r="AN269" s="7"/>
      <c r="AO269" s="7"/>
      <c r="AP269" s="7"/>
      <c r="AQ269" s="7">
        <f t="shared" si="61"/>
        <v>5</v>
      </c>
      <c r="AR269" s="3">
        <f t="shared" ref="AR269:AR270" si="73">34*2</f>
        <v>68</v>
      </c>
      <c r="AS269" s="8">
        <f t="shared" si="62"/>
        <v>7.3529411764705885E-2</v>
      </c>
    </row>
    <row r="270" spans="1:45" ht="12.75" customHeight="1" x14ac:dyDescent="0.2">
      <c r="A270" s="99"/>
      <c r="B270" s="95"/>
      <c r="C270" s="16" t="s">
        <v>88</v>
      </c>
      <c r="D270" s="17"/>
      <c r="E270" s="74"/>
      <c r="F270" s="74"/>
      <c r="G270" s="74"/>
      <c r="H270" s="74"/>
      <c r="I270" s="74"/>
      <c r="J270" s="74"/>
      <c r="K270" s="69">
        <v>1</v>
      </c>
      <c r="L270" s="74"/>
      <c r="M270" s="74"/>
      <c r="N270" s="74"/>
      <c r="O270" s="74"/>
      <c r="P270" s="74"/>
      <c r="Q270" s="74"/>
      <c r="R270" s="74"/>
      <c r="S270" s="74"/>
      <c r="T270" s="69">
        <v>1</v>
      </c>
      <c r="U270" s="74"/>
      <c r="V270" s="74"/>
      <c r="W270" s="74"/>
      <c r="X270" s="74"/>
      <c r="Y270" s="74"/>
      <c r="Z270" s="74"/>
      <c r="AA270" s="69">
        <v>1</v>
      </c>
      <c r="AB270" s="74"/>
      <c r="AC270" s="74"/>
      <c r="AD270" s="74"/>
      <c r="AE270" s="69">
        <v>1</v>
      </c>
      <c r="AF270" s="74"/>
      <c r="AG270" s="74"/>
      <c r="AH270" s="74"/>
      <c r="AI270" s="74"/>
      <c r="AJ270" s="74"/>
      <c r="AK270" s="74"/>
      <c r="AL270" s="69">
        <v>1</v>
      </c>
      <c r="AM270" s="7"/>
      <c r="AN270" s="7"/>
      <c r="AO270" s="7"/>
      <c r="AP270" s="7"/>
      <c r="AQ270" s="7">
        <f t="shared" si="61"/>
        <v>5</v>
      </c>
      <c r="AR270" s="3">
        <f t="shared" si="73"/>
        <v>68</v>
      </c>
      <c r="AS270" s="8">
        <f t="shared" si="62"/>
        <v>7.3529411764705885E-2</v>
      </c>
    </row>
    <row r="271" spans="1:45" ht="27" customHeight="1" x14ac:dyDescent="0.2">
      <c r="A271" s="45"/>
      <c r="B271" s="46"/>
      <c r="C271" s="46"/>
      <c r="D271" s="46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5"/>
      <c r="AN271" s="45"/>
      <c r="AO271" s="45"/>
      <c r="AP271" s="45"/>
      <c r="AQ271" s="45"/>
      <c r="AR271" s="45"/>
      <c r="AS271" s="45"/>
    </row>
    <row r="272" spans="1:45" s="2" customFormat="1" ht="81.75" customHeight="1" x14ac:dyDescent="0.2">
      <c r="A272" s="104" t="s">
        <v>38</v>
      </c>
      <c r="B272" s="104"/>
      <c r="C272" s="104"/>
      <c r="D272" s="104"/>
      <c r="E272" s="129" t="s">
        <v>40</v>
      </c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5" t="s">
        <v>20</v>
      </c>
      <c r="AR272" s="141" t="s">
        <v>22</v>
      </c>
      <c r="AS272" s="142" t="s">
        <v>21</v>
      </c>
    </row>
    <row r="273" spans="1:45" s="2" customFormat="1" ht="21.75" customHeight="1" x14ac:dyDescent="0.2">
      <c r="A273" s="95" t="s">
        <v>0</v>
      </c>
      <c r="B273" s="95"/>
      <c r="C273" s="95"/>
      <c r="D273" s="15" t="s">
        <v>18</v>
      </c>
      <c r="E273" s="95" t="s">
        <v>1</v>
      </c>
      <c r="F273" s="95"/>
      <c r="G273" s="95"/>
      <c r="H273" s="95"/>
      <c r="I273" s="95" t="s">
        <v>2</v>
      </c>
      <c r="J273" s="95"/>
      <c r="K273" s="95"/>
      <c r="L273" s="95"/>
      <c r="M273" s="95" t="s">
        <v>3</v>
      </c>
      <c r="N273" s="95"/>
      <c r="O273" s="95"/>
      <c r="P273" s="95"/>
      <c r="Q273" s="95" t="s">
        <v>4</v>
      </c>
      <c r="R273" s="95"/>
      <c r="S273" s="95"/>
      <c r="T273" s="95"/>
      <c r="U273" s="95" t="s">
        <v>5</v>
      </c>
      <c r="V273" s="95"/>
      <c r="W273" s="95"/>
      <c r="X273" s="95" t="s">
        <v>6</v>
      </c>
      <c r="Y273" s="95"/>
      <c r="Z273" s="95"/>
      <c r="AA273" s="95"/>
      <c r="AB273" s="95" t="s">
        <v>7</v>
      </c>
      <c r="AC273" s="95"/>
      <c r="AD273" s="95"/>
      <c r="AE273" s="95" t="s">
        <v>8</v>
      </c>
      <c r="AF273" s="95"/>
      <c r="AG273" s="95"/>
      <c r="AH273" s="95"/>
      <c r="AI273" s="95"/>
      <c r="AJ273" s="95" t="s">
        <v>9</v>
      </c>
      <c r="AK273" s="95"/>
      <c r="AL273" s="95"/>
      <c r="AM273" s="95" t="s">
        <v>10</v>
      </c>
      <c r="AN273" s="95"/>
      <c r="AO273" s="95"/>
      <c r="AP273" s="95"/>
      <c r="AQ273" s="125"/>
      <c r="AR273" s="141"/>
      <c r="AS273" s="142"/>
    </row>
    <row r="274" spans="1:45" s="6" customFormat="1" ht="11.25" customHeight="1" x14ac:dyDescent="0.2">
      <c r="A274" s="95"/>
      <c r="B274" s="95"/>
      <c r="C274" s="95"/>
      <c r="D274" s="15" t="s">
        <v>19</v>
      </c>
      <c r="E274" s="5">
        <v>1</v>
      </c>
      <c r="F274" s="5">
        <v>2</v>
      </c>
      <c r="G274" s="5">
        <v>3</v>
      </c>
      <c r="H274" s="5">
        <v>4</v>
      </c>
      <c r="I274" s="5">
        <v>5</v>
      </c>
      <c r="J274" s="5">
        <v>6</v>
      </c>
      <c r="K274" s="5">
        <v>7</v>
      </c>
      <c r="L274" s="5">
        <v>8</v>
      </c>
      <c r="M274" s="5">
        <v>9</v>
      </c>
      <c r="N274" s="5">
        <v>10</v>
      </c>
      <c r="O274" s="5">
        <v>11</v>
      </c>
      <c r="P274" s="5">
        <v>12</v>
      </c>
      <c r="Q274" s="5">
        <v>13</v>
      </c>
      <c r="R274" s="5">
        <v>14</v>
      </c>
      <c r="S274" s="5">
        <v>15</v>
      </c>
      <c r="T274" s="5">
        <v>16</v>
      </c>
      <c r="U274" s="5">
        <v>17</v>
      </c>
      <c r="V274" s="5">
        <v>18</v>
      </c>
      <c r="W274" s="5">
        <v>19</v>
      </c>
      <c r="X274" s="5">
        <v>20</v>
      </c>
      <c r="Y274" s="5">
        <v>21</v>
      </c>
      <c r="Z274" s="5">
        <v>22</v>
      </c>
      <c r="AA274" s="5">
        <v>23</v>
      </c>
      <c r="AB274" s="5">
        <v>24</v>
      </c>
      <c r="AC274" s="5">
        <v>25</v>
      </c>
      <c r="AD274" s="5">
        <v>26</v>
      </c>
      <c r="AE274" s="5">
        <v>27</v>
      </c>
      <c r="AF274" s="5">
        <v>28</v>
      </c>
      <c r="AG274" s="5">
        <v>29</v>
      </c>
      <c r="AH274" s="5">
        <v>30</v>
      </c>
      <c r="AI274" s="5">
        <v>31</v>
      </c>
      <c r="AJ274" s="5">
        <v>32</v>
      </c>
      <c r="AK274" s="5">
        <v>33</v>
      </c>
      <c r="AL274" s="5">
        <v>34</v>
      </c>
      <c r="AM274" s="5">
        <v>35</v>
      </c>
      <c r="AN274" s="5">
        <v>36</v>
      </c>
      <c r="AO274" s="5">
        <v>37</v>
      </c>
      <c r="AP274" s="5">
        <v>38</v>
      </c>
      <c r="AQ274" s="125"/>
      <c r="AR274" s="141"/>
      <c r="AS274" s="142"/>
    </row>
    <row r="275" spans="1:45" ht="12.75" customHeight="1" x14ac:dyDescent="0.2">
      <c r="A275" s="99" t="s">
        <v>25</v>
      </c>
      <c r="B275" s="96" t="s">
        <v>13</v>
      </c>
      <c r="C275" s="16" t="s">
        <v>89</v>
      </c>
      <c r="D275" s="17"/>
      <c r="E275" s="74"/>
      <c r="F275" s="74"/>
      <c r="G275" s="88">
        <v>1</v>
      </c>
      <c r="H275" s="74"/>
      <c r="I275" s="88">
        <v>1</v>
      </c>
      <c r="J275" s="74"/>
      <c r="K275" s="74"/>
      <c r="L275" s="88">
        <v>1</v>
      </c>
      <c r="M275" s="88">
        <v>1</v>
      </c>
      <c r="N275" s="74"/>
      <c r="O275" s="74"/>
      <c r="P275" s="74"/>
      <c r="Q275" s="88">
        <v>1</v>
      </c>
      <c r="R275" s="88">
        <v>1</v>
      </c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5"/>
      <c r="AH275" s="74"/>
      <c r="AI275" s="74"/>
      <c r="AJ275" s="74"/>
      <c r="AK275" s="78"/>
      <c r="AL275" s="74"/>
      <c r="AM275" s="7"/>
      <c r="AN275" s="7"/>
      <c r="AO275" s="7"/>
      <c r="AP275" s="7"/>
      <c r="AQ275" s="7">
        <f t="shared" ref="AQ275:AQ306" si="74">SUM(E275:AP275)</f>
        <v>6</v>
      </c>
      <c r="AR275" s="3">
        <f>34*3</f>
        <v>102</v>
      </c>
      <c r="AS275" s="8">
        <f t="shared" ref="AS275:AS306" si="75">AQ275/AR275</f>
        <v>5.8823529411764705E-2</v>
      </c>
    </row>
    <row r="276" spans="1:45" x14ac:dyDescent="0.2">
      <c r="A276" s="99"/>
      <c r="B276" s="97"/>
      <c r="C276" s="16" t="s">
        <v>90</v>
      </c>
      <c r="D276" s="17"/>
      <c r="E276" s="74"/>
      <c r="F276" s="74"/>
      <c r="G276" s="88">
        <v>1</v>
      </c>
      <c r="H276" s="74"/>
      <c r="I276" s="88">
        <v>1</v>
      </c>
      <c r="J276" s="74"/>
      <c r="K276" s="74"/>
      <c r="L276" s="88">
        <v>1</v>
      </c>
      <c r="M276" s="88">
        <v>1</v>
      </c>
      <c r="N276" s="74"/>
      <c r="O276" s="74"/>
      <c r="P276" s="74"/>
      <c r="Q276" s="88">
        <v>1</v>
      </c>
      <c r="R276" s="88">
        <v>1</v>
      </c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5"/>
      <c r="AG276" s="74"/>
      <c r="AH276" s="74"/>
      <c r="AI276" s="74"/>
      <c r="AJ276" s="78"/>
      <c r="AK276" s="74"/>
      <c r="AL276" s="74"/>
      <c r="AM276" s="7"/>
      <c r="AN276" s="7"/>
      <c r="AO276" s="7"/>
      <c r="AP276" s="7"/>
      <c r="AQ276" s="7">
        <f t="shared" si="74"/>
        <v>6</v>
      </c>
      <c r="AR276" s="3">
        <f t="shared" ref="AR276:AR284" si="76">34*3</f>
        <v>102</v>
      </c>
      <c r="AS276" s="8">
        <f t="shared" si="75"/>
        <v>5.8823529411764705E-2</v>
      </c>
    </row>
    <row r="277" spans="1:45" ht="12.75" customHeight="1" x14ac:dyDescent="0.2">
      <c r="A277" s="99"/>
      <c r="B277" s="96" t="s">
        <v>27</v>
      </c>
      <c r="C277" s="16" t="s">
        <v>89</v>
      </c>
      <c r="D277" s="17"/>
      <c r="E277" s="74"/>
      <c r="F277" s="74"/>
      <c r="G277" s="88">
        <v>1</v>
      </c>
      <c r="H277" s="74"/>
      <c r="I277" s="74"/>
      <c r="J277" s="88">
        <v>1</v>
      </c>
      <c r="K277" s="74"/>
      <c r="L277" s="74"/>
      <c r="M277" s="74"/>
      <c r="N277" s="88">
        <v>1</v>
      </c>
      <c r="O277" s="74"/>
      <c r="P277" s="74"/>
      <c r="Q277" s="74"/>
      <c r="R277" s="88">
        <v>1</v>
      </c>
      <c r="S277" s="88">
        <v>1</v>
      </c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"/>
      <c r="AN277" s="7"/>
      <c r="AO277" s="7"/>
      <c r="AP277" s="7"/>
      <c r="AQ277" s="7">
        <f t="shared" si="74"/>
        <v>5</v>
      </c>
      <c r="AR277" s="3">
        <f t="shared" si="76"/>
        <v>102</v>
      </c>
      <c r="AS277" s="8">
        <f t="shared" si="75"/>
        <v>4.9019607843137254E-2</v>
      </c>
    </row>
    <row r="278" spans="1:45" ht="12.75" customHeight="1" x14ac:dyDescent="0.2">
      <c r="A278" s="99"/>
      <c r="B278" s="97"/>
      <c r="C278" s="16" t="s">
        <v>90</v>
      </c>
      <c r="D278" s="14"/>
      <c r="E278" s="74"/>
      <c r="F278" s="74"/>
      <c r="G278" s="88">
        <v>1</v>
      </c>
      <c r="H278" s="74"/>
      <c r="I278" s="74"/>
      <c r="J278" s="88">
        <v>1</v>
      </c>
      <c r="K278" s="74"/>
      <c r="L278" s="74"/>
      <c r="M278" s="74"/>
      <c r="N278" s="88">
        <v>1</v>
      </c>
      <c r="O278" s="74"/>
      <c r="P278" s="74"/>
      <c r="Q278" s="74"/>
      <c r="R278" s="88">
        <v>1</v>
      </c>
      <c r="S278" s="88">
        <v>1</v>
      </c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  <c r="AK278" s="74"/>
      <c r="AL278" s="74"/>
      <c r="AM278" s="7"/>
      <c r="AN278" s="7"/>
      <c r="AO278" s="7"/>
      <c r="AP278" s="7"/>
      <c r="AQ278" s="7">
        <f t="shared" si="74"/>
        <v>5</v>
      </c>
      <c r="AR278" s="3">
        <f t="shared" si="76"/>
        <v>102</v>
      </c>
      <c r="AS278" s="8">
        <f t="shared" si="75"/>
        <v>4.9019607843137254E-2</v>
      </c>
    </row>
    <row r="279" spans="1:45" x14ac:dyDescent="0.2">
      <c r="A279" s="99"/>
      <c r="B279" s="96" t="s">
        <v>12</v>
      </c>
      <c r="C279" s="16" t="s">
        <v>89</v>
      </c>
      <c r="D279" s="14"/>
      <c r="E279" s="74"/>
      <c r="F279" s="74"/>
      <c r="G279" s="88">
        <v>2</v>
      </c>
      <c r="H279" s="74"/>
      <c r="I279" s="74"/>
      <c r="J279" s="74"/>
      <c r="K279" s="74"/>
      <c r="L279" s="74"/>
      <c r="M279" s="88">
        <v>1</v>
      </c>
      <c r="N279" s="74"/>
      <c r="O279" s="74"/>
      <c r="P279" s="74"/>
      <c r="Q279" s="88">
        <v>1</v>
      </c>
      <c r="R279" s="74"/>
      <c r="S279" s="74"/>
      <c r="T279" s="74"/>
      <c r="U279" s="74"/>
      <c r="V279" s="74"/>
      <c r="W279" s="74"/>
      <c r="X279" s="88">
        <v>1</v>
      </c>
      <c r="Y279" s="74"/>
      <c r="Z279" s="74"/>
      <c r="AA279" s="74"/>
      <c r="AB279" s="88">
        <v>1</v>
      </c>
      <c r="AC279" s="74"/>
      <c r="AD279" s="74"/>
      <c r="AE279" s="74"/>
      <c r="AF279" s="88">
        <v>1</v>
      </c>
      <c r="AG279" s="74"/>
      <c r="AH279" s="74"/>
      <c r="AI279" s="74"/>
      <c r="AJ279" s="74"/>
      <c r="AK279" s="88">
        <v>1</v>
      </c>
      <c r="AL279" s="74"/>
      <c r="AM279" s="7"/>
      <c r="AN279" s="7"/>
      <c r="AO279" s="7"/>
      <c r="AP279" s="7"/>
      <c r="AQ279" s="7">
        <f t="shared" si="74"/>
        <v>8</v>
      </c>
      <c r="AR279" s="3">
        <f t="shared" si="76"/>
        <v>102</v>
      </c>
      <c r="AS279" s="8">
        <f t="shared" si="75"/>
        <v>7.8431372549019607E-2</v>
      </c>
    </row>
    <row r="280" spans="1:45" x14ac:dyDescent="0.2">
      <c r="A280" s="99"/>
      <c r="B280" s="97"/>
      <c r="C280" s="16" t="s">
        <v>90</v>
      </c>
      <c r="D280" s="17"/>
      <c r="E280" s="74"/>
      <c r="F280" s="74"/>
      <c r="G280" s="88">
        <v>2</v>
      </c>
      <c r="H280" s="74"/>
      <c r="I280" s="74"/>
      <c r="J280" s="74"/>
      <c r="K280" s="74"/>
      <c r="L280" s="74"/>
      <c r="M280" s="88">
        <v>1</v>
      </c>
      <c r="N280" s="74"/>
      <c r="O280" s="74"/>
      <c r="P280" s="74"/>
      <c r="Q280" s="88">
        <v>1</v>
      </c>
      <c r="R280" s="74"/>
      <c r="S280" s="74"/>
      <c r="T280" s="74"/>
      <c r="U280" s="74"/>
      <c r="V280" s="74"/>
      <c r="W280" s="74"/>
      <c r="X280" s="88">
        <v>1</v>
      </c>
      <c r="Y280" s="74"/>
      <c r="Z280" s="74"/>
      <c r="AA280" s="74"/>
      <c r="AB280" s="88">
        <v>1</v>
      </c>
      <c r="AC280" s="74"/>
      <c r="AD280" s="74"/>
      <c r="AE280" s="74"/>
      <c r="AF280" s="88">
        <v>1</v>
      </c>
      <c r="AG280" s="74"/>
      <c r="AH280" s="74"/>
      <c r="AI280" s="74"/>
      <c r="AJ280" s="74"/>
      <c r="AK280" s="88">
        <v>1</v>
      </c>
      <c r="AL280" s="74"/>
      <c r="AM280" s="7"/>
      <c r="AN280" s="7"/>
      <c r="AO280" s="7"/>
      <c r="AP280" s="7"/>
      <c r="AQ280" s="7">
        <f t="shared" si="74"/>
        <v>8</v>
      </c>
      <c r="AR280" s="3">
        <f t="shared" si="76"/>
        <v>102</v>
      </c>
      <c r="AS280" s="8">
        <f t="shared" si="75"/>
        <v>7.8431372549019607E-2</v>
      </c>
    </row>
    <row r="281" spans="1:45" ht="12.75" customHeight="1" x14ac:dyDescent="0.2">
      <c r="A281" s="99"/>
      <c r="B281" s="96" t="s">
        <v>78</v>
      </c>
      <c r="C281" s="16" t="s">
        <v>89</v>
      </c>
      <c r="D281" s="17"/>
      <c r="E281" s="74"/>
      <c r="F281" s="74"/>
      <c r="G281" s="69">
        <v>1</v>
      </c>
      <c r="H281" s="74"/>
      <c r="I281" s="74"/>
      <c r="J281" s="74"/>
      <c r="K281" s="74"/>
      <c r="L281" s="74"/>
      <c r="M281" s="69">
        <v>1</v>
      </c>
      <c r="N281" s="74"/>
      <c r="O281" s="74"/>
      <c r="P281" s="74"/>
      <c r="Q281" s="69">
        <v>1</v>
      </c>
      <c r="R281" s="74"/>
      <c r="S281" s="74"/>
      <c r="T281" s="74"/>
      <c r="U281" s="74"/>
      <c r="V281" s="74"/>
      <c r="W281" s="69">
        <v>1</v>
      </c>
      <c r="X281" s="74"/>
      <c r="Y281" s="74"/>
      <c r="Z281" s="74"/>
      <c r="AA281" s="74"/>
      <c r="AB281" s="69">
        <v>1</v>
      </c>
      <c r="AC281" s="74"/>
      <c r="AD281" s="74"/>
      <c r="AE281" s="74"/>
      <c r="AF281" s="69">
        <v>1</v>
      </c>
      <c r="AG281" s="74"/>
      <c r="AH281" s="74"/>
      <c r="AI281" s="74"/>
      <c r="AJ281" s="78"/>
      <c r="AK281" s="69">
        <v>1</v>
      </c>
      <c r="AL281" s="74"/>
      <c r="AM281" s="7"/>
      <c r="AN281" s="7"/>
      <c r="AO281" s="7"/>
      <c r="AP281" s="7"/>
      <c r="AQ281" s="7">
        <f t="shared" si="74"/>
        <v>7</v>
      </c>
      <c r="AR281" s="3">
        <f t="shared" si="76"/>
        <v>102</v>
      </c>
      <c r="AS281" s="8">
        <f t="shared" si="75"/>
        <v>6.8627450980392163E-2</v>
      </c>
    </row>
    <row r="282" spans="1:45" ht="12.75" customHeight="1" x14ac:dyDescent="0.2">
      <c r="A282" s="99"/>
      <c r="B282" s="97"/>
      <c r="C282" s="16" t="s">
        <v>90</v>
      </c>
      <c r="D282" s="57"/>
      <c r="E282" s="74"/>
      <c r="F282" s="74"/>
      <c r="G282" s="69">
        <v>1</v>
      </c>
      <c r="H282" s="74"/>
      <c r="I282" s="74"/>
      <c r="J282" s="74"/>
      <c r="K282" s="74"/>
      <c r="L282" s="74"/>
      <c r="M282" s="69">
        <v>1</v>
      </c>
      <c r="N282" s="74"/>
      <c r="O282" s="74"/>
      <c r="P282" s="74"/>
      <c r="Q282" s="69">
        <v>1</v>
      </c>
      <c r="R282" s="74"/>
      <c r="S282" s="74"/>
      <c r="T282" s="74"/>
      <c r="U282" s="74"/>
      <c r="V282" s="74"/>
      <c r="W282" s="69">
        <v>1</v>
      </c>
      <c r="X282" s="74"/>
      <c r="Y282" s="74"/>
      <c r="Z282" s="74"/>
      <c r="AA282" s="74"/>
      <c r="AB282" s="69">
        <v>1</v>
      </c>
      <c r="AC282" s="74"/>
      <c r="AD282" s="74"/>
      <c r="AE282" s="74"/>
      <c r="AF282" s="69">
        <v>1</v>
      </c>
      <c r="AG282" s="74"/>
      <c r="AH282" s="74"/>
      <c r="AI282" s="74"/>
      <c r="AJ282" s="78"/>
      <c r="AK282" s="69">
        <v>1</v>
      </c>
      <c r="AL282" s="74"/>
      <c r="AM282" s="7"/>
      <c r="AN282" s="7"/>
      <c r="AO282" s="7"/>
      <c r="AP282" s="7"/>
      <c r="AQ282" s="7">
        <f t="shared" si="74"/>
        <v>7</v>
      </c>
      <c r="AR282" s="3">
        <f t="shared" si="76"/>
        <v>102</v>
      </c>
      <c r="AS282" s="8">
        <f t="shared" si="75"/>
        <v>6.8627450980392163E-2</v>
      </c>
    </row>
    <row r="283" spans="1:45" x14ac:dyDescent="0.2">
      <c r="A283" s="99"/>
      <c r="B283" s="96" t="s">
        <v>79</v>
      </c>
      <c r="C283" s="16" t="s">
        <v>89</v>
      </c>
      <c r="D283" s="17"/>
      <c r="E283" s="74"/>
      <c r="F283" s="74"/>
      <c r="G283" s="69">
        <v>1</v>
      </c>
      <c r="H283" s="74"/>
      <c r="I283" s="74"/>
      <c r="J283" s="74"/>
      <c r="K283" s="74"/>
      <c r="L283" s="74"/>
      <c r="M283" s="69">
        <v>1</v>
      </c>
      <c r="N283" s="74"/>
      <c r="O283" s="74"/>
      <c r="P283" s="74"/>
      <c r="Q283" s="74"/>
      <c r="R283" s="69">
        <v>1</v>
      </c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69">
        <v>1</v>
      </c>
      <c r="AD283" s="74"/>
      <c r="AE283" s="74"/>
      <c r="AF283" s="74"/>
      <c r="AG283" s="75"/>
      <c r="AH283" s="74"/>
      <c r="AI283" s="74"/>
      <c r="AJ283" s="69">
        <v>1</v>
      </c>
      <c r="AK283" s="78"/>
      <c r="AL283" s="74"/>
      <c r="AM283" s="7"/>
      <c r="AN283" s="7"/>
      <c r="AO283" s="7"/>
      <c r="AP283" s="7"/>
      <c r="AQ283" s="7">
        <f t="shared" si="74"/>
        <v>5</v>
      </c>
      <c r="AR283" s="3">
        <v>68</v>
      </c>
      <c r="AS283" s="8">
        <f t="shared" si="75"/>
        <v>7.3529411764705885E-2</v>
      </c>
    </row>
    <row r="284" spans="1:45" ht="12.75" customHeight="1" x14ac:dyDescent="0.2">
      <c r="A284" s="99"/>
      <c r="B284" s="97"/>
      <c r="C284" s="16" t="s">
        <v>90</v>
      </c>
      <c r="D284" s="17"/>
      <c r="E284" s="74"/>
      <c r="F284" s="74"/>
      <c r="G284" s="69">
        <v>1</v>
      </c>
      <c r="H284" s="74"/>
      <c r="I284" s="74"/>
      <c r="J284" s="74"/>
      <c r="K284" s="74"/>
      <c r="L284" s="74"/>
      <c r="M284" s="69">
        <v>1</v>
      </c>
      <c r="N284" s="74"/>
      <c r="O284" s="74"/>
      <c r="P284" s="74"/>
      <c r="Q284" s="74"/>
      <c r="R284" s="69">
        <v>1</v>
      </c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69">
        <v>1</v>
      </c>
      <c r="AD284" s="74"/>
      <c r="AE284" s="74"/>
      <c r="AF284" s="74"/>
      <c r="AG284" s="75"/>
      <c r="AH284" s="74"/>
      <c r="AI284" s="74"/>
      <c r="AJ284" s="69">
        <v>1</v>
      </c>
      <c r="AK284" s="78"/>
      <c r="AL284" s="74"/>
      <c r="AM284" s="7"/>
      <c r="AN284" s="7"/>
      <c r="AO284" s="7"/>
      <c r="AP284" s="7"/>
      <c r="AQ284" s="7">
        <f t="shared" si="74"/>
        <v>5</v>
      </c>
      <c r="AR284" s="3">
        <v>68</v>
      </c>
      <c r="AS284" s="8">
        <f t="shared" si="75"/>
        <v>7.3529411764705885E-2</v>
      </c>
    </row>
    <row r="285" spans="1:45" ht="12.75" customHeight="1" x14ac:dyDescent="0.2">
      <c r="A285" s="99"/>
      <c r="B285" s="96" t="s">
        <v>80</v>
      </c>
      <c r="C285" s="16" t="s">
        <v>89</v>
      </c>
      <c r="D285" s="14"/>
      <c r="E285" s="74"/>
      <c r="F285" s="74"/>
      <c r="G285" s="74"/>
      <c r="H285" s="74"/>
      <c r="I285" s="74"/>
      <c r="J285" s="74"/>
      <c r="K285" s="74"/>
      <c r="L285" s="69">
        <v>0.5</v>
      </c>
      <c r="M285" s="74"/>
      <c r="N285" s="74"/>
      <c r="O285" s="74"/>
      <c r="P285" s="88">
        <v>1</v>
      </c>
      <c r="Q285" s="74"/>
      <c r="R285" s="74"/>
      <c r="S285" s="74"/>
      <c r="T285" s="74"/>
      <c r="U285" s="74"/>
      <c r="V285" s="88">
        <v>0.5</v>
      </c>
      <c r="W285" s="74"/>
      <c r="X285" s="74"/>
      <c r="Y285" s="74"/>
      <c r="Z285" s="74"/>
      <c r="AA285" s="74"/>
      <c r="AB285" s="74"/>
      <c r="AC285" s="74"/>
      <c r="AD285" s="74"/>
      <c r="AE285" s="74"/>
      <c r="AF285" s="75"/>
      <c r="AG285" s="74"/>
      <c r="AH285" s="74"/>
      <c r="AI285" s="74"/>
      <c r="AJ285" s="78"/>
      <c r="AK285" s="88">
        <v>1</v>
      </c>
      <c r="AL285" s="74"/>
      <c r="AM285" s="7"/>
      <c r="AN285" s="7"/>
      <c r="AO285" s="7"/>
      <c r="AP285" s="7"/>
      <c r="AQ285" s="7">
        <f t="shared" si="74"/>
        <v>3</v>
      </c>
      <c r="AR285" s="3">
        <f>34*1</f>
        <v>34</v>
      </c>
      <c r="AS285" s="8">
        <f t="shared" si="75"/>
        <v>8.8235294117647065E-2</v>
      </c>
    </row>
    <row r="286" spans="1:45" x14ac:dyDescent="0.2">
      <c r="A286" s="99"/>
      <c r="B286" s="97"/>
      <c r="C286" s="16" t="s">
        <v>90</v>
      </c>
      <c r="D286" s="17"/>
      <c r="E286" s="74"/>
      <c r="F286" s="74"/>
      <c r="G286" s="74"/>
      <c r="H286" s="74"/>
      <c r="I286" s="74"/>
      <c r="J286" s="74"/>
      <c r="K286" s="74"/>
      <c r="L286" s="69">
        <v>0.5</v>
      </c>
      <c r="M286" s="74"/>
      <c r="N286" s="74"/>
      <c r="O286" s="74"/>
      <c r="P286" s="88">
        <v>1</v>
      </c>
      <c r="Q286" s="74"/>
      <c r="R286" s="74"/>
      <c r="S286" s="74"/>
      <c r="T286" s="74"/>
      <c r="U286" s="74"/>
      <c r="V286" s="88">
        <v>0.5</v>
      </c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5"/>
      <c r="AH286" s="74"/>
      <c r="AI286" s="74"/>
      <c r="AJ286" s="74"/>
      <c r="AK286" s="88">
        <v>1</v>
      </c>
      <c r="AL286" s="74"/>
      <c r="AM286" s="7"/>
      <c r="AN286" s="7"/>
      <c r="AO286" s="7"/>
      <c r="AP286" s="7"/>
      <c r="AQ286" s="7">
        <f t="shared" si="74"/>
        <v>3</v>
      </c>
      <c r="AR286" s="3">
        <f t="shared" ref="AR286:AR288" si="77">34*1</f>
        <v>34</v>
      </c>
      <c r="AS286" s="8">
        <f t="shared" si="75"/>
        <v>8.8235294117647065E-2</v>
      </c>
    </row>
    <row r="287" spans="1:45" x14ac:dyDescent="0.2">
      <c r="A287" s="99"/>
      <c r="B287" s="96" t="s">
        <v>35</v>
      </c>
      <c r="C287" s="16" t="s">
        <v>89</v>
      </c>
      <c r="D287" s="1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88">
        <v>1</v>
      </c>
      <c r="R287" s="74"/>
      <c r="S287" s="74"/>
      <c r="T287" s="74"/>
      <c r="U287" s="74"/>
      <c r="V287" s="74"/>
      <c r="W287" s="74"/>
      <c r="X287" s="88">
        <v>1</v>
      </c>
      <c r="Y287" s="74"/>
      <c r="Z287" s="74"/>
      <c r="AA287" s="74"/>
      <c r="AB287" s="74"/>
      <c r="AC287" s="74"/>
      <c r="AD287" s="74"/>
      <c r="AE287" s="74"/>
      <c r="AF287" s="74"/>
      <c r="AG287" s="88">
        <v>0.5</v>
      </c>
      <c r="AH287" s="74"/>
      <c r="AI287" s="74"/>
      <c r="AJ287" s="88">
        <v>0.5</v>
      </c>
      <c r="AK287" s="78"/>
      <c r="AL287" s="74"/>
      <c r="AM287" s="7"/>
      <c r="AN287" s="7"/>
      <c r="AO287" s="7"/>
      <c r="AP287" s="7"/>
      <c r="AQ287" s="7">
        <f t="shared" si="74"/>
        <v>3</v>
      </c>
      <c r="AR287" s="3">
        <f t="shared" si="77"/>
        <v>34</v>
      </c>
      <c r="AS287" s="8">
        <f t="shared" si="75"/>
        <v>8.8235294117647065E-2</v>
      </c>
    </row>
    <row r="288" spans="1:45" x14ac:dyDescent="0.2">
      <c r="A288" s="99"/>
      <c r="B288" s="97"/>
      <c r="C288" s="16" t="s">
        <v>90</v>
      </c>
      <c r="D288" s="1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88">
        <v>1</v>
      </c>
      <c r="R288" s="74"/>
      <c r="S288" s="74"/>
      <c r="T288" s="74"/>
      <c r="U288" s="74"/>
      <c r="V288" s="74"/>
      <c r="W288" s="74"/>
      <c r="X288" s="88">
        <v>1</v>
      </c>
      <c r="Y288" s="74"/>
      <c r="Z288" s="74"/>
      <c r="AA288" s="74"/>
      <c r="AB288" s="74"/>
      <c r="AC288" s="74"/>
      <c r="AD288" s="74"/>
      <c r="AE288" s="74"/>
      <c r="AF288" s="74"/>
      <c r="AG288" s="88">
        <v>0.5</v>
      </c>
      <c r="AH288" s="74"/>
      <c r="AI288" s="74"/>
      <c r="AJ288" s="88">
        <v>0.5</v>
      </c>
      <c r="AK288" s="78"/>
      <c r="AL288" s="74"/>
      <c r="AM288" s="7"/>
      <c r="AN288" s="7"/>
      <c r="AO288" s="7"/>
      <c r="AP288" s="7"/>
      <c r="AQ288" s="7">
        <f t="shared" si="74"/>
        <v>3</v>
      </c>
      <c r="AR288" s="3">
        <f t="shared" si="77"/>
        <v>34</v>
      </c>
      <c r="AS288" s="8">
        <f t="shared" si="75"/>
        <v>8.8235294117647065E-2</v>
      </c>
    </row>
    <row r="289" spans="1:45" x14ac:dyDescent="0.2">
      <c r="A289" s="99"/>
      <c r="B289" s="96" t="s">
        <v>28</v>
      </c>
      <c r="C289" s="16" t="s">
        <v>89</v>
      </c>
      <c r="D289" s="1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92">
        <v>1</v>
      </c>
      <c r="U289" s="93"/>
      <c r="V289" s="92">
        <v>1</v>
      </c>
      <c r="W289" s="93"/>
      <c r="X289" s="93"/>
      <c r="Y289" s="93"/>
      <c r="Z289" s="92">
        <v>1</v>
      </c>
      <c r="AA289" s="93"/>
      <c r="AB289" s="92">
        <v>1</v>
      </c>
      <c r="AC289" s="93"/>
      <c r="AD289" s="93"/>
      <c r="AE289" s="93"/>
      <c r="AF289" s="94"/>
      <c r="AG289" s="92">
        <v>1</v>
      </c>
      <c r="AH289" s="93"/>
      <c r="AI289" s="93"/>
      <c r="AJ289" s="78"/>
      <c r="AK289" s="92">
        <v>1</v>
      </c>
      <c r="AL289" s="93"/>
      <c r="AM289" s="7"/>
      <c r="AN289" s="7"/>
      <c r="AO289" s="7"/>
      <c r="AP289" s="7"/>
      <c r="AQ289" s="7">
        <f t="shared" si="74"/>
        <v>6</v>
      </c>
      <c r="AR289" s="3">
        <f>34*2</f>
        <v>68</v>
      </c>
      <c r="AS289" s="8">
        <f t="shared" si="75"/>
        <v>8.8235294117647065E-2</v>
      </c>
    </row>
    <row r="290" spans="1:45" x14ac:dyDescent="0.2">
      <c r="A290" s="99"/>
      <c r="B290" s="97"/>
      <c r="C290" s="16" t="s">
        <v>90</v>
      </c>
      <c r="D290" s="1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92">
        <v>1</v>
      </c>
      <c r="U290" s="93"/>
      <c r="V290" s="92">
        <v>1</v>
      </c>
      <c r="W290" s="93"/>
      <c r="X290" s="93"/>
      <c r="Y290" s="93"/>
      <c r="Z290" s="92">
        <v>1</v>
      </c>
      <c r="AA290" s="93"/>
      <c r="AB290" s="92">
        <v>1</v>
      </c>
      <c r="AC290" s="93"/>
      <c r="AD290" s="93"/>
      <c r="AE290" s="93"/>
      <c r="AF290" s="94"/>
      <c r="AG290" s="92">
        <v>1</v>
      </c>
      <c r="AH290" s="93"/>
      <c r="AI290" s="93"/>
      <c r="AJ290" s="78"/>
      <c r="AK290" s="70">
        <v>1</v>
      </c>
      <c r="AL290" s="93"/>
      <c r="AM290" s="7"/>
      <c r="AN290" s="7"/>
      <c r="AO290" s="7"/>
      <c r="AP290" s="7"/>
      <c r="AQ290" s="7">
        <f t="shared" si="74"/>
        <v>6</v>
      </c>
      <c r="AR290" s="3">
        <f t="shared" ref="AR290" si="78">34*2</f>
        <v>68</v>
      </c>
      <c r="AS290" s="8">
        <f t="shared" si="75"/>
        <v>8.8235294117647065E-2</v>
      </c>
    </row>
    <row r="291" spans="1:45" x14ac:dyDescent="0.2">
      <c r="A291" s="99"/>
      <c r="B291" s="96" t="s">
        <v>32</v>
      </c>
      <c r="C291" s="16" t="s">
        <v>89</v>
      </c>
      <c r="D291" s="1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88">
        <v>1</v>
      </c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88">
        <v>1</v>
      </c>
      <c r="AD291" s="74"/>
      <c r="AE291" s="74"/>
      <c r="AF291" s="74"/>
      <c r="AG291" s="75"/>
      <c r="AH291" s="74"/>
      <c r="AI291" s="74"/>
      <c r="AJ291" s="74"/>
      <c r="AK291" s="88">
        <v>1</v>
      </c>
      <c r="AL291" s="74"/>
      <c r="AM291" s="7"/>
      <c r="AN291" s="7"/>
      <c r="AO291" s="7"/>
      <c r="AP291" s="7"/>
      <c r="AQ291" s="7">
        <f t="shared" si="74"/>
        <v>3</v>
      </c>
      <c r="AR291" s="3">
        <f>34*1</f>
        <v>34</v>
      </c>
      <c r="AS291" s="8">
        <f t="shared" si="75"/>
        <v>8.8235294117647065E-2</v>
      </c>
    </row>
    <row r="292" spans="1:45" x14ac:dyDescent="0.2">
      <c r="A292" s="99"/>
      <c r="B292" s="97"/>
      <c r="C292" s="16" t="s">
        <v>90</v>
      </c>
      <c r="D292" s="1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88">
        <v>1</v>
      </c>
      <c r="S292" s="74"/>
      <c r="T292" s="74"/>
      <c r="U292" s="74"/>
      <c r="V292" s="74"/>
      <c r="W292" s="74"/>
      <c r="X292" s="74"/>
      <c r="Y292" s="74"/>
      <c r="Z292" s="74"/>
      <c r="AA292" s="74"/>
      <c r="AB292" s="74"/>
      <c r="AC292" s="88">
        <v>1</v>
      </c>
      <c r="AD292" s="74"/>
      <c r="AE292" s="74"/>
      <c r="AF292" s="74"/>
      <c r="AG292" s="75"/>
      <c r="AH292" s="74"/>
      <c r="AI292" s="74"/>
      <c r="AJ292" s="74"/>
      <c r="AK292" s="88">
        <v>1</v>
      </c>
      <c r="AL292" s="74"/>
      <c r="AM292" s="7"/>
      <c r="AN292" s="7"/>
      <c r="AO292" s="7"/>
      <c r="AP292" s="7"/>
      <c r="AQ292" s="7">
        <f t="shared" si="74"/>
        <v>3</v>
      </c>
      <c r="AR292" s="3">
        <f t="shared" ref="AR292" si="79">34*1</f>
        <v>34</v>
      </c>
      <c r="AS292" s="8">
        <f t="shared" si="75"/>
        <v>8.8235294117647065E-2</v>
      </c>
    </row>
    <row r="293" spans="1:45" x14ac:dyDescent="0.2">
      <c r="A293" s="99"/>
      <c r="B293" s="96" t="s">
        <v>30</v>
      </c>
      <c r="C293" s="16" t="s">
        <v>89</v>
      </c>
      <c r="D293" s="14"/>
      <c r="E293" s="74"/>
      <c r="F293" s="74"/>
      <c r="G293" s="74"/>
      <c r="H293" s="74"/>
      <c r="I293" s="74"/>
      <c r="J293" s="74"/>
      <c r="K293" s="74"/>
      <c r="L293" s="88">
        <v>1</v>
      </c>
      <c r="M293" s="74"/>
      <c r="N293" s="74"/>
      <c r="O293" s="74"/>
      <c r="P293" s="74"/>
      <c r="Q293" s="74"/>
      <c r="R293" s="74"/>
      <c r="S293" s="74"/>
      <c r="T293" s="88">
        <v>1</v>
      </c>
      <c r="U293" s="74"/>
      <c r="V293" s="74"/>
      <c r="W293" s="74"/>
      <c r="X293" s="74"/>
      <c r="Y293" s="74"/>
      <c r="Z293" s="74"/>
      <c r="AA293" s="74"/>
      <c r="AB293" s="74"/>
      <c r="AC293" s="74"/>
      <c r="AD293" s="88">
        <v>1</v>
      </c>
      <c r="AE293" s="74"/>
      <c r="AF293" s="74"/>
      <c r="AG293" s="74"/>
      <c r="AH293" s="75"/>
      <c r="AI293" s="74"/>
      <c r="AJ293" s="88">
        <v>1</v>
      </c>
      <c r="AK293" s="74"/>
      <c r="AL293" s="78"/>
      <c r="AM293" s="7"/>
      <c r="AN293" s="7"/>
      <c r="AO293" s="7"/>
      <c r="AP293" s="7"/>
      <c r="AQ293" s="7">
        <f t="shared" si="74"/>
        <v>4</v>
      </c>
      <c r="AR293" s="3">
        <f>34*2</f>
        <v>68</v>
      </c>
      <c r="AS293" s="8">
        <f t="shared" si="75"/>
        <v>5.8823529411764705E-2</v>
      </c>
    </row>
    <row r="294" spans="1:45" x14ac:dyDescent="0.2">
      <c r="A294" s="99"/>
      <c r="B294" s="97"/>
      <c r="C294" s="16" t="s">
        <v>90</v>
      </c>
      <c r="D294" s="14"/>
      <c r="E294" s="74"/>
      <c r="F294" s="74"/>
      <c r="G294" s="74"/>
      <c r="H294" s="74"/>
      <c r="I294" s="74"/>
      <c r="J294" s="74"/>
      <c r="K294" s="74"/>
      <c r="L294" s="88">
        <v>1</v>
      </c>
      <c r="M294" s="74"/>
      <c r="N294" s="74"/>
      <c r="O294" s="74"/>
      <c r="P294" s="74"/>
      <c r="Q294" s="74"/>
      <c r="R294" s="74"/>
      <c r="S294" s="74"/>
      <c r="T294" s="88">
        <v>1</v>
      </c>
      <c r="U294" s="74"/>
      <c r="V294" s="74"/>
      <c r="W294" s="74"/>
      <c r="X294" s="74"/>
      <c r="Y294" s="74"/>
      <c r="Z294" s="74"/>
      <c r="AA294" s="74"/>
      <c r="AB294" s="74"/>
      <c r="AC294" s="74"/>
      <c r="AD294" s="88">
        <v>1</v>
      </c>
      <c r="AE294" s="74"/>
      <c r="AF294" s="74"/>
      <c r="AG294" s="74"/>
      <c r="AH294" s="75"/>
      <c r="AI294" s="74"/>
      <c r="AJ294" s="88">
        <v>1</v>
      </c>
      <c r="AK294" s="74"/>
      <c r="AL294" s="78"/>
      <c r="AM294" s="7"/>
      <c r="AN294" s="7"/>
      <c r="AO294" s="7"/>
      <c r="AP294" s="7"/>
      <c r="AQ294" s="7">
        <f t="shared" si="74"/>
        <v>4</v>
      </c>
      <c r="AR294" s="3">
        <f t="shared" ref="AR294" si="80">34*2</f>
        <v>68</v>
      </c>
      <c r="AS294" s="8">
        <f t="shared" si="75"/>
        <v>5.8823529411764705E-2</v>
      </c>
    </row>
    <row r="295" spans="1:45" x14ac:dyDescent="0.2">
      <c r="A295" s="99"/>
      <c r="B295" s="96" t="s">
        <v>34</v>
      </c>
      <c r="C295" s="16" t="s">
        <v>89</v>
      </c>
      <c r="D295" s="14"/>
      <c r="E295" s="74"/>
      <c r="F295" s="69">
        <v>1</v>
      </c>
      <c r="G295" s="74"/>
      <c r="H295" s="74"/>
      <c r="I295" s="74"/>
      <c r="J295" s="74"/>
      <c r="K295" s="74"/>
      <c r="L295" s="74"/>
      <c r="M295" s="74"/>
      <c r="N295" s="69">
        <v>1</v>
      </c>
      <c r="O295" s="74"/>
      <c r="P295" s="69">
        <v>1</v>
      </c>
      <c r="Q295" s="74"/>
      <c r="R295" s="69">
        <v>1</v>
      </c>
      <c r="S295" s="77"/>
      <c r="T295" s="74"/>
      <c r="U295" s="74"/>
      <c r="V295" s="69">
        <v>1</v>
      </c>
      <c r="W295" s="74"/>
      <c r="X295" s="74"/>
      <c r="Y295" s="74"/>
      <c r="Z295" s="69">
        <v>1</v>
      </c>
      <c r="AA295" s="74"/>
      <c r="AB295" s="74"/>
      <c r="AC295" s="69">
        <v>1</v>
      </c>
      <c r="AD295" s="74"/>
      <c r="AE295" s="74"/>
      <c r="AF295" s="74"/>
      <c r="AG295" s="74"/>
      <c r="AH295" s="74"/>
      <c r="AI295" s="78"/>
      <c r="AJ295" s="69">
        <v>1</v>
      </c>
      <c r="AK295" s="74"/>
      <c r="AL295" s="74"/>
      <c r="AM295" s="7"/>
      <c r="AN295" s="7"/>
      <c r="AO295" s="7"/>
      <c r="AP295" s="7"/>
      <c r="AQ295" s="7">
        <f t="shared" si="74"/>
        <v>8</v>
      </c>
      <c r="AR295" s="3">
        <f>34*3</f>
        <v>102</v>
      </c>
      <c r="AS295" s="8">
        <f t="shared" si="75"/>
        <v>7.8431372549019607E-2</v>
      </c>
    </row>
    <row r="296" spans="1:45" x14ac:dyDescent="0.2">
      <c r="A296" s="99"/>
      <c r="B296" s="97"/>
      <c r="C296" s="16" t="s">
        <v>90</v>
      </c>
      <c r="D296" s="14"/>
      <c r="E296" s="74"/>
      <c r="F296" s="69">
        <v>1</v>
      </c>
      <c r="G296" s="74"/>
      <c r="H296" s="74"/>
      <c r="I296" s="74"/>
      <c r="J296" s="74"/>
      <c r="K296" s="74"/>
      <c r="L296" s="74"/>
      <c r="M296" s="74"/>
      <c r="N296" s="69">
        <v>1</v>
      </c>
      <c r="O296" s="74"/>
      <c r="P296" s="69">
        <v>1</v>
      </c>
      <c r="Q296" s="74"/>
      <c r="R296" s="69">
        <v>1</v>
      </c>
      <c r="S296" s="77"/>
      <c r="T296" s="74"/>
      <c r="U296" s="74"/>
      <c r="V296" s="69">
        <v>1</v>
      </c>
      <c r="W296" s="74"/>
      <c r="X296" s="74"/>
      <c r="Y296" s="74"/>
      <c r="Z296" s="69">
        <v>1</v>
      </c>
      <c r="AA296" s="74"/>
      <c r="AB296" s="74"/>
      <c r="AC296" s="69">
        <v>1</v>
      </c>
      <c r="AD296" s="74"/>
      <c r="AE296" s="74"/>
      <c r="AF296" s="74"/>
      <c r="AG296" s="74"/>
      <c r="AH296" s="74"/>
      <c r="AI296" s="78"/>
      <c r="AJ296" s="69">
        <v>1</v>
      </c>
      <c r="AK296" s="74"/>
      <c r="AL296" s="74"/>
      <c r="AM296" s="7"/>
      <c r="AN296" s="7"/>
      <c r="AO296" s="7"/>
      <c r="AP296" s="7"/>
      <c r="AQ296" s="7">
        <f t="shared" si="74"/>
        <v>8</v>
      </c>
      <c r="AR296" s="3">
        <f t="shared" ref="AR296" si="81">34*3</f>
        <v>102</v>
      </c>
      <c r="AS296" s="8">
        <f t="shared" si="75"/>
        <v>7.8431372549019607E-2</v>
      </c>
    </row>
    <row r="297" spans="1:45" x14ac:dyDescent="0.2">
      <c r="A297" s="99"/>
      <c r="B297" s="95" t="s">
        <v>37</v>
      </c>
      <c r="C297" s="16" t="s">
        <v>89</v>
      </c>
      <c r="D297" s="14"/>
      <c r="E297" s="74"/>
      <c r="F297" s="74"/>
      <c r="G297" s="88">
        <v>1</v>
      </c>
      <c r="H297" s="74"/>
      <c r="I297" s="74"/>
      <c r="J297" s="74"/>
      <c r="K297" s="88">
        <v>1</v>
      </c>
      <c r="L297" s="74"/>
      <c r="M297" s="74"/>
      <c r="N297" s="88">
        <v>1</v>
      </c>
      <c r="O297" s="74"/>
      <c r="P297" s="74"/>
      <c r="Q297" s="74"/>
      <c r="R297" s="74"/>
      <c r="S297" s="88">
        <v>1</v>
      </c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5"/>
      <c r="AH297" s="74"/>
      <c r="AI297" s="74"/>
      <c r="AJ297" s="74"/>
      <c r="AK297" s="78"/>
      <c r="AL297" s="74"/>
      <c r="AM297" s="7"/>
      <c r="AN297" s="7"/>
      <c r="AO297" s="7"/>
      <c r="AP297" s="7"/>
      <c r="AQ297" s="7">
        <f t="shared" si="74"/>
        <v>4</v>
      </c>
      <c r="AR297" s="3">
        <f>34*2</f>
        <v>68</v>
      </c>
      <c r="AS297" s="8">
        <f t="shared" si="75"/>
        <v>5.8823529411764705E-2</v>
      </c>
    </row>
    <row r="298" spans="1:45" x14ac:dyDescent="0.2">
      <c r="A298" s="99"/>
      <c r="B298" s="95"/>
      <c r="C298" s="16" t="s">
        <v>90</v>
      </c>
      <c r="D298" s="14"/>
      <c r="E298" s="74"/>
      <c r="F298" s="74"/>
      <c r="G298" s="88">
        <v>1</v>
      </c>
      <c r="H298" s="74"/>
      <c r="I298" s="74"/>
      <c r="J298" s="74"/>
      <c r="K298" s="88">
        <v>1</v>
      </c>
      <c r="L298" s="74"/>
      <c r="M298" s="74"/>
      <c r="N298" s="88">
        <v>1</v>
      </c>
      <c r="O298" s="74"/>
      <c r="P298" s="74"/>
      <c r="Q298" s="74"/>
      <c r="R298" s="74"/>
      <c r="S298" s="88">
        <v>1</v>
      </c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5"/>
      <c r="AH298" s="74"/>
      <c r="AI298" s="74"/>
      <c r="AJ298" s="74"/>
      <c r="AK298" s="78"/>
      <c r="AL298" s="74"/>
      <c r="AM298" s="7"/>
      <c r="AN298" s="7"/>
      <c r="AO298" s="7"/>
      <c r="AP298" s="7"/>
      <c r="AQ298" s="7">
        <f t="shared" si="74"/>
        <v>4</v>
      </c>
      <c r="AR298" s="3">
        <f t="shared" ref="AR298:AR300" si="82">34*2</f>
        <v>68</v>
      </c>
      <c r="AS298" s="8">
        <f t="shared" si="75"/>
        <v>5.8823529411764705E-2</v>
      </c>
    </row>
    <row r="299" spans="1:45" x14ac:dyDescent="0.2">
      <c r="A299" s="99"/>
      <c r="B299" s="95" t="s">
        <v>29</v>
      </c>
      <c r="C299" s="16" t="s">
        <v>89</v>
      </c>
      <c r="D299" s="14"/>
      <c r="E299" s="74"/>
      <c r="F299" s="74"/>
      <c r="G299" s="88">
        <v>1</v>
      </c>
      <c r="H299" s="74"/>
      <c r="I299" s="88">
        <v>1</v>
      </c>
      <c r="J299" s="74"/>
      <c r="K299" s="88">
        <v>1</v>
      </c>
      <c r="L299" s="74"/>
      <c r="M299" s="74"/>
      <c r="N299" s="74"/>
      <c r="O299" s="88">
        <v>1</v>
      </c>
      <c r="P299" s="74"/>
      <c r="Q299" s="88">
        <v>1</v>
      </c>
      <c r="R299" s="74"/>
      <c r="S299" s="77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8"/>
      <c r="AJ299" s="74"/>
      <c r="AK299" s="74"/>
      <c r="AL299" s="74"/>
      <c r="AM299" s="7"/>
      <c r="AN299" s="7"/>
      <c r="AO299" s="7"/>
      <c r="AP299" s="7"/>
      <c r="AQ299" s="7">
        <f t="shared" si="74"/>
        <v>5</v>
      </c>
      <c r="AR299" s="3">
        <f t="shared" si="82"/>
        <v>68</v>
      </c>
      <c r="AS299" s="8">
        <f t="shared" si="75"/>
        <v>7.3529411764705885E-2</v>
      </c>
    </row>
    <row r="300" spans="1:45" x14ac:dyDescent="0.2">
      <c r="A300" s="99"/>
      <c r="B300" s="95"/>
      <c r="C300" s="16" t="s">
        <v>90</v>
      </c>
      <c r="D300" s="14"/>
      <c r="E300" s="74"/>
      <c r="F300" s="74"/>
      <c r="G300" s="88">
        <v>1</v>
      </c>
      <c r="H300" s="74"/>
      <c r="I300" s="88">
        <v>1</v>
      </c>
      <c r="J300" s="74"/>
      <c r="K300" s="88">
        <v>1</v>
      </c>
      <c r="L300" s="74"/>
      <c r="M300" s="74"/>
      <c r="N300" s="74"/>
      <c r="O300" s="88">
        <v>1</v>
      </c>
      <c r="P300" s="74"/>
      <c r="Q300" s="88">
        <v>1</v>
      </c>
      <c r="R300" s="74"/>
      <c r="S300" s="77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8"/>
      <c r="AJ300" s="78"/>
      <c r="AK300" s="74"/>
      <c r="AL300" s="74"/>
      <c r="AM300" s="7"/>
      <c r="AN300" s="7"/>
      <c r="AO300" s="7"/>
      <c r="AP300" s="7"/>
      <c r="AQ300" s="7">
        <f t="shared" si="74"/>
        <v>5</v>
      </c>
      <c r="AR300" s="3">
        <f t="shared" si="82"/>
        <v>68</v>
      </c>
      <c r="AS300" s="8">
        <f t="shared" si="75"/>
        <v>7.3529411764705885E-2</v>
      </c>
    </row>
    <row r="301" spans="1:45" x14ac:dyDescent="0.2">
      <c r="A301" s="99"/>
      <c r="B301" s="95" t="s">
        <v>68</v>
      </c>
      <c r="C301" s="16" t="s">
        <v>89</v>
      </c>
      <c r="D301" s="1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7"/>
      <c r="T301" s="74"/>
      <c r="U301" s="69">
        <v>1</v>
      </c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8"/>
      <c r="AJ301" s="3"/>
      <c r="AK301" s="76">
        <v>1</v>
      </c>
      <c r="AL301" s="74"/>
      <c r="AM301" s="7"/>
      <c r="AN301" s="7"/>
      <c r="AO301" s="7"/>
      <c r="AP301" s="7"/>
      <c r="AQ301" s="7">
        <f t="shared" si="74"/>
        <v>2</v>
      </c>
      <c r="AR301" s="3">
        <f>34*1</f>
        <v>34</v>
      </c>
      <c r="AS301" s="8">
        <f t="shared" si="75"/>
        <v>5.8823529411764705E-2</v>
      </c>
    </row>
    <row r="302" spans="1:45" x14ac:dyDescent="0.2">
      <c r="A302" s="99"/>
      <c r="B302" s="95"/>
      <c r="C302" s="16" t="s">
        <v>90</v>
      </c>
      <c r="D302" s="1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7"/>
      <c r="T302" s="74"/>
      <c r="U302" s="69">
        <v>1</v>
      </c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8"/>
      <c r="AJ302" s="3"/>
      <c r="AK302" s="76">
        <v>1</v>
      </c>
      <c r="AL302" s="74"/>
      <c r="AM302" s="7"/>
      <c r="AN302" s="7"/>
      <c r="AO302" s="7"/>
      <c r="AP302" s="7"/>
      <c r="AQ302" s="7">
        <f t="shared" si="74"/>
        <v>2</v>
      </c>
      <c r="AR302" s="3">
        <f t="shared" ref="AR302:AR304" si="83">34*1</f>
        <v>34</v>
      </c>
      <c r="AS302" s="8">
        <f t="shared" si="75"/>
        <v>5.8823529411764705E-2</v>
      </c>
    </row>
    <row r="303" spans="1:45" x14ac:dyDescent="0.2">
      <c r="A303" s="99"/>
      <c r="B303" s="95" t="s">
        <v>86</v>
      </c>
      <c r="C303" s="16" t="s">
        <v>89</v>
      </c>
      <c r="D303" s="1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69">
        <v>1</v>
      </c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3"/>
      <c r="AJ303" s="78"/>
      <c r="AK303" s="3"/>
      <c r="AL303" s="69">
        <v>1</v>
      </c>
      <c r="AM303" s="7"/>
      <c r="AN303" s="7"/>
      <c r="AO303" s="7"/>
      <c r="AP303" s="7"/>
      <c r="AQ303" s="7">
        <f t="shared" si="74"/>
        <v>2</v>
      </c>
      <c r="AR303" s="3">
        <f t="shared" si="83"/>
        <v>34</v>
      </c>
      <c r="AS303" s="8">
        <f t="shared" si="75"/>
        <v>5.8823529411764705E-2</v>
      </c>
    </row>
    <row r="304" spans="1:45" x14ac:dyDescent="0.2">
      <c r="A304" s="99"/>
      <c r="B304" s="95"/>
      <c r="C304" s="16" t="s">
        <v>90</v>
      </c>
      <c r="D304" s="1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69">
        <v>1</v>
      </c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3"/>
      <c r="AJ304" s="78"/>
      <c r="AK304" s="3"/>
      <c r="AL304" s="69">
        <v>1</v>
      </c>
      <c r="AM304" s="7"/>
      <c r="AN304" s="7"/>
      <c r="AO304" s="7"/>
      <c r="AP304" s="7"/>
      <c r="AQ304" s="7">
        <f t="shared" si="74"/>
        <v>2</v>
      </c>
      <c r="AR304" s="3">
        <f t="shared" si="83"/>
        <v>34</v>
      </c>
      <c r="AS304" s="8">
        <f t="shared" si="75"/>
        <v>5.8823529411764705E-2</v>
      </c>
    </row>
    <row r="305" spans="1:45" ht="12.75" customHeight="1" x14ac:dyDescent="0.2">
      <c r="A305" s="99"/>
      <c r="B305" s="95" t="s">
        <v>57</v>
      </c>
      <c r="C305" s="16" t="s">
        <v>89</v>
      </c>
      <c r="D305" s="17"/>
      <c r="E305" s="74"/>
      <c r="F305" s="74"/>
      <c r="G305" s="74"/>
      <c r="H305" s="74"/>
      <c r="I305" s="74"/>
      <c r="J305" s="74"/>
      <c r="K305" s="69">
        <v>1</v>
      </c>
      <c r="L305" s="74"/>
      <c r="M305" s="74"/>
      <c r="N305" s="74"/>
      <c r="O305" s="74"/>
      <c r="P305" s="74"/>
      <c r="Q305" s="74"/>
      <c r="R305" s="74"/>
      <c r="S305" s="74"/>
      <c r="T305" s="69">
        <v>1</v>
      </c>
      <c r="U305" s="74"/>
      <c r="V305" s="74"/>
      <c r="W305" s="74"/>
      <c r="X305" s="74"/>
      <c r="Y305" s="74"/>
      <c r="Z305" s="74"/>
      <c r="AA305" s="69">
        <v>1</v>
      </c>
      <c r="AB305" s="74"/>
      <c r="AC305" s="74"/>
      <c r="AD305" s="74"/>
      <c r="AE305" s="69">
        <v>1</v>
      </c>
      <c r="AF305" s="74"/>
      <c r="AG305" s="74"/>
      <c r="AH305" s="74"/>
      <c r="AI305" s="74"/>
      <c r="AJ305" s="74"/>
      <c r="AK305" s="74"/>
      <c r="AL305" s="69">
        <v>1</v>
      </c>
      <c r="AM305" s="7"/>
      <c r="AN305" s="7"/>
      <c r="AO305" s="7"/>
      <c r="AP305" s="7"/>
      <c r="AQ305" s="7">
        <f t="shared" si="74"/>
        <v>5</v>
      </c>
      <c r="AR305" s="3">
        <f>34*2</f>
        <v>68</v>
      </c>
      <c r="AS305" s="8">
        <f t="shared" si="75"/>
        <v>7.3529411764705885E-2</v>
      </c>
    </row>
    <row r="306" spans="1:45" ht="12.75" customHeight="1" x14ac:dyDescent="0.2">
      <c r="A306" s="99"/>
      <c r="B306" s="95"/>
      <c r="C306" s="16" t="s">
        <v>90</v>
      </c>
      <c r="D306" s="17"/>
      <c r="E306" s="74"/>
      <c r="F306" s="74"/>
      <c r="G306" s="74"/>
      <c r="H306" s="74"/>
      <c r="I306" s="74"/>
      <c r="J306" s="74"/>
      <c r="K306" s="69">
        <v>1</v>
      </c>
      <c r="L306" s="74"/>
      <c r="M306" s="74"/>
      <c r="N306" s="74"/>
      <c r="O306" s="74"/>
      <c r="P306" s="74"/>
      <c r="Q306" s="74"/>
      <c r="R306" s="74"/>
      <c r="S306" s="74"/>
      <c r="T306" s="69">
        <v>1</v>
      </c>
      <c r="U306" s="74"/>
      <c r="V306" s="74"/>
      <c r="W306" s="74"/>
      <c r="X306" s="74"/>
      <c r="Y306" s="74"/>
      <c r="Z306" s="74"/>
      <c r="AA306" s="69">
        <v>1</v>
      </c>
      <c r="AB306" s="74"/>
      <c r="AC306" s="74"/>
      <c r="AD306" s="74"/>
      <c r="AE306" s="69">
        <v>1</v>
      </c>
      <c r="AF306" s="74"/>
      <c r="AG306" s="74"/>
      <c r="AH306" s="74"/>
      <c r="AI306" s="74"/>
      <c r="AJ306" s="74"/>
      <c r="AK306" s="74"/>
      <c r="AL306" s="69">
        <v>1</v>
      </c>
      <c r="AM306" s="7"/>
      <c r="AN306" s="7"/>
      <c r="AO306" s="7"/>
      <c r="AP306" s="7"/>
      <c r="AQ306" s="7">
        <f t="shared" si="74"/>
        <v>5</v>
      </c>
      <c r="AR306" s="3">
        <f t="shared" ref="AR306" si="84">34*2</f>
        <v>68</v>
      </c>
      <c r="AS306" s="8">
        <f t="shared" si="75"/>
        <v>7.3529411764705885E-2</v>
      </c>
    </row>
    <row r="307" spans="1:45" ht="27" customHeight="1" x14ac:dyDescent="0.2"/>
    <row r="312" spans="1:45" ht="12.75" customHeight="1" x14ac:dyDescent="0.2"/>
    <row r="315" spans="1:45" ht="12.75" customHeight="1" x14ac:dyDescent="0.2"/>
    <row r="324" ht="12.75" customHeight="1" x14ac:dyDescent="0.2"/>
    <row r="325" ht="12.75" customHeight="1" x14ac:dyDescent="0.2"/>
    <row r="331" ht="12.75" customHeight="1" x14ac:dyDescent="0.2"/>
    <row r="334" ht="12.75" customHeight="1" x14ac:dyDescent="0.2"/>
    <row r="343" ht="12.75" customHeight="1" x14ac:dyDescent="0.2"/>
    <row r="344" ht="12.75" customHeight="1" x14ac:dyDescent="0.2"/>
  </sheetData>
  <mergeCells count="277">
    <mergeCell ref="X3:AB3"/>
    <mergeCell ref="X4:AB5"/>
    <mergeCell ref="B4:C4"/>
    <mergeCell ref="AC3:AM5"/>
    <mergeCell ref="A7:B7"/>
    <mergeCell ref="C7:D7"/>
    <mergeCell ref="A158:D158"/>
    <mergeCell ref="B150:B151"/>
    <mergeCell ref="B30:B32"/>
    <mergeCell ref="B33:B35"/>
    <mergeCell ref="I134:L134"/>
    <mergeCell ref="X134:AA134"/>
    <mergeCell ref="AB134:AD134"/>
    <mergeCell ref="AE134:AI134"/>
    <mergeCell ref="AJ134:AL134"/>
    <mergeCell ref="AM134:AP134"/>
    <mergeCell ref="B140:B141"/>
    <mergeCell ref="AN3:AO5"/>
    <mergeCell ref="AP5:AQ5"/>
    <mergeCell ref="X6:AB6"/>
    <mergeCell ref="AQ133:AQ135"/>
    <mergeCell ref="B92:B94"/>
    <mergeCell ref="A133:D133"/>
    <mergeCell ref="G3:W3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159:AR161"/>
    <mergeCell ref="AS159:AS161"/>
    <mergeCell ref="A160:C161"/>
    <mergeCell ref="E160:H160"/>
    <mergeCell ref="I160:L160"/>
    <mergeCell ref="M160:P160"/>
    <mergeCell ref="Q160:T160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60:AL160"/>
    <mergeCell ref="AR185:AR187"/>
    <mergeCell ref="AS185:AS187"/>
    <mergeCell ref="A186:C187"/>
    <mergeCell ref="E186:H186"/>
    <mergeCell ref="I186:L186"/>
    <mergeCell ref="M186:P186"/>
    <mergeCell ref="Q186:T186"/>
    <mergeCell ref="U186:W186"/>
    <mergeCell ref="X186:AA186"/>
    <mergeCell ref="AB186:AD186"/>
    <mergeCell ref="AE186:AI186"/>
    <mergeCell ref="AJ186:AL186"/>
    <mergeCell ref="AM186:AP186"/>
    <mergeCell ref="A185:D185"/>
    <mergeCell ref="E185:AP185"/>
    <mergeCell ref="AQ185:AQ187"/>
    <mergeCell ref="AR234:AR236"/>
    <mergeCell ref="AS234:AS236"/>
    <mergeCell ref="A235:C236"/>
    <mergeCell ref="E235:H235"/>
    <mergeCell ref="I235:L235"/>
    <mergeCell ref="M235:P235"/>
    <mergeCell ref="Q235:T235"/>
    <mergeCell ref="U235:W235"/>
    <mergeCell ref="X235:AA235"/>
    <mergeCell ref="AB235:AD235"/>
    <mergeCell ref="AE235:AI235"/>
    <mergeCell ref="AJ235:AL235"/>
    <mergeCell ref="AM235:AP235"/>
    <mergeCell ref="A234:D234"/>
    <mergeCell ref="E234:AP234"/>
    <mergeCell ref="AQ234:AQ236"/>
    <mergeCell ref="AR272:AR274"/>
    <mergeCell ref="AS272:AS274"/>
    <mergeCell ref="A273:C274"/>
    <mergeCell ref="E273:H273"/>
    <mergeCell ref="I273:L273"/>
    <mergeCell ref="M273:P273"/>
    <mergeCell ref="A237:A270"/>
    <mergeCell ref="AM273:AP273"/>
    <mergeCell ref="B243:B244"/>
    <mergeCell ref="B245:B246"/>
    <mergeCell ref="B247:B248"/>
    <mergeCell ref="B249:B250"/>
    <mergeCell ref="B251:B252"/>
    <mergeCell ref="B255:B256"/>
    <mergeCell ref="B257:B258"/>
    <mergeCell ref="B239:B240"/>
    <mergeCell ref="B241:B242"/>
    <mergeCell ref="B269:B270"/>
    <mergeCell ref="A272:D272"/>
    <mergeCell ref="AQ272:AQ274"/>
    <mergeCell ref="E272:AP272"/>
    <mergeCell ref="B253:B254"/>
    <mergeCell ref="A275:A306"/>
    <mergeCell ref="Q273:T273"/>
    <mergeCell ref="U273:W273"/>
    <mergeCell ref="X273:AA273"/>
    <mergeCell ref="AB273:AD273"/>
    <mergeCell ref="AE273:AI273"/>
    <mergeCell ref="AJ273:AL273"/>
    <mergeCell ref="B275:B276"/>
    <mergeCell ref="B277:B278"/>
    <mergeCell ref="B279:B280"/>
    <mergeCell ref="B295:B296"/>
    <mergeCell ref="B297:B298"/>
    <mergeCell ref="B299:B300"/>
    <mergeCell ref="B301:B302"/>
    <mergeCell ref="B303:B304"/>
    <mergeCell ref="B305:B306"/>
    <mergeCell ref="B285:B286"/>
    <mergeCell ref="B287:B288"/>
    <mergeCell ref="B289:B290"/>
    <mergeCell ref="B291:B292"/>
    <mergeCell ref="B293:B294"/>
    <mergeCell ref="AR68:AR70"/>
    <mergeCell ref="AS68:AS70"/>
    <mergeCell ref="A69:B70"/>
    <mergeCell ref="C69:C70"/>
    <mergeCell ref="E69:H69"/>
    <mergeCell ref="I69:L69"/>
    <mergeCell ref="M69:P69"/>
    <mergeCell ref="A12:A35"/>
    <mergeCell ref="B12:B14"/>
    <mergeCell ref="B15:B17"/>
    <mergeCell ref="B18:B20"/>
    <mergeCell ref="A40:A66"/>
    <mergeCell ref="B40:B42"/>
    <mergeCell ref="AQ68:AQ70"/>
    <mergeCell ref="B52:B54"/>
    <mergeCell ref="B55:B57"/>
    <mergeCell ref="B58:B60"/>
    <mergeCell ref="B61:B63"/>
    <mergeCell ref="B64:B66"/>
    <mergeCell ref="AR37:AR39"/>
    <mergeCell ref="AJ38:AL38"/>
    <mergeCell ref="AM38:AP38"/>
    <mergeCell ref="A36:D36"/>
    <mergeCell ref="AS37:AS39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Q99:AQ101"/>
    <mergeCell ref="AB100:AD100"/>
    <mergeCell ref="AE100:AI100"/>
    <mergeCell ref="AJ100:AL100"/>
    <mergeCell ref="AM100:AP100"/>
    <mergeCell ref="G5:W7"/>
    <mergeCell ref="B21:B23"/>
    <mergeCell ref="B24:B26"/>
    <mergeCell ref="B27:B2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P4:AQ4"/>
    <mergeCell ref="U160:W160"/>
    <mergeCell ref="X160:AA160"/>
    <mergeCell ref="AB160:AD160"/>
    <mergeCell ref="AE160:AI160"/>
    <mergeCell ref="AQ159:AQ161"/>
    <mergeCell ref="AQ37:AQ39"/>
    <mergeCell ref="AM160:AP160"/>
    <mergeCell ref="A134:C135"/>
    <mergeCell ref="B83:B85"/>
    <mergeCell ref="B86:B88"/>
    <mergeCell ref="B89:B91"/>
    <mergeCell ref="B95:B97"/>
    <mergeCell ref="B105:B107"/>
    <mergeCell ref="E133:AP133"/>
    <mergeCell ref="B152:B153"/>
    <mergeCell ref="B154:B155"/>
    <mergeCell ref="A188:A232"/>
    <mergeCell ref="B191:B193"/>
    <mergeCell ref="B194:B196"/>
    <mergeCell ref="A162:A183"/>
    <mergeCell ref="B162:B163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A159:D159"/>
    <mergeCell ref="E159:AP159"/>
    <mergeCell ref="A71:A97"/>
    <mergeCell ref="B71:B73"/>
    <mergeCell ref="B74:B76"/>
    <mergeCell ref="B77:B79"/>
    <mergeCell ref="B80:B82"/>
    <mergeCell ref="B148:B149"/>
    <mergeCell ref="B146:B147"/>
    <mergeCell ref="B144:B145"/>
    <mergeCell ref="B142:B143"/>
    <mergeCell ref="A136:A157"/>
    <mergeCell ref="B138:B139"/>
    <mergeCell ref="B136:B137"/>
    <mergeCell ref="B156:B157"/>
    <mergeCell ref="B164:B165"/>
    <mergeCell ref="B166:B167"/>
    <mergeCell ref="B168:B169"/>
    <mergeCell ref="B180:B181"/>
    <mergeCell ref="B182:B183"/>
    <mergeCell ref="B224:B226"/>
    <mergeCell ref="B227:B229"/>
    <mergeCell ref="B209:B211"/>
    <mergeCell ref="B212:B214"/>
    <mergeCell ref="B215:B217"/>
    <mergeCell ref="B218:B220"/>
    <mergeCell ref="B221:B223"/>
    <mergeCell ref="B197:B199"/>
    <mergeCell ref="B200:B202"/>
    <mergeCell ref="B203:B205"/>
    <mergeCell ref="B206:B208"/>
    <mergeCell ref="B188:B190"/>
    <mergeCell ref="B170:B171"/>
    <mergeCell ref="B172:B173"/>
    <mergeCell ref="B174:B175"/>
    <mergeCell ref="B176:B177"/>
    <mergeCell ref="B178:B179"/>
    <mergeCell ref="B230:B232"/>
    <mergeCell ref="B237:B238"/>
    <mergeCell ref="B259:B260"/>
    <mergeCell ref="B261:B262"/>
    <mergeCell ref="B263:B264"/>
    <mergeCell ref="B265:B266"/>
    <mergeCell ref="B267:B268"/>
    <mergeCell ref="B281:B282"/>
    <mergeCell ref="B283:B284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8" manualBreakCount="8">
    <brk id="36" max="50" man="1"/>
    <brk id="67" max="50" man="1"/>
    <brk id="98" max="50" man="1"/>
    <brk id="132" max="50" man="1"/>
    <brk id="158" max="16383" man="1"/>
    <brk id="187" max="50" man="1"/>
    <brk id="233" max="16383" man="1"/>
    <brk id="271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36"/>
  <sheetViews>
    <sheetView topLeftCell="A4" workbookViewId="0">
      <selection activeCell="Z26" sqref="Z26"/>
    </sheetView>
  </sheetViews>
  <sheetFormatPr defaultRowHeight="15" x14ac:dyDescent="0.25"/>
  <cols>
    <col min="1" max="1" width="6.28515625" customWidth="1"/>
    <col min="2" max="2" width="12.85546875" customWidth="1"/>
    <col min="3" max="3" width="3.5703125" bestFit="1" customWidth="1"/>
    <col min="4" max="4" width="6.28515625" bestFit="1" customWidth="1"/>
    <col min="5" max="13" width="1.85546875" bestFit="1" customWidth="1"/>
    <col min="14" max="42" width="2.7109375" bestFit="1" customWidth="1"/>
    <col min="43" max="44" width="8.7109375" customWidth="1"/>
    <col min="45" max="45" width="19.5703125" customWidth="1"/>
  </cols>
  <sheetData>
    <row r="1" spans="1:45" ht="26.25" x14ac:dyDescent="0.25">
      <c r="A1" s="183" t="s">
        <v>130</v>
      </c>
      <c r="B1" s="183"/>
      <c r="C1" s="183"/>
      <c r="D1" s="183"/>
      <c r="E1" s="184" t="s">
        <v>40</v>
      </c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5" t="s">
        <v>20</v>
      </c>
      <c r="AR1" s="186" t="s">
        <v>22</v>
      </c>
      <c r="AS1" s="187" t="s">
        <v>21</v>
      </c>
    </row>
    <row r="2" spans="1:45" x14ac:dyDescent="0.25">
      <c r="A2" s="188" t="s">
        <v>0</v>
      </c>
      <c r="B2" s="188"/>
      <c r="C2" s="188"/>
      <c r="D2" s="81" t="s">
        <v>18</v>
      </c>
      <c r="E2" s="188" t="s">
        <v>1</v>
      </c>
      <c r="F2" s="188"/>
      <c r="G2" s="188"/>
      <c r="H2" s="188"/>
      <c r="I2" s="188" t="s">
        <v>2</v>
      </c>
      <c r="J2" s="188"/>
      <c r="K2" s="188"/>
      <c r="L2" s="188"/>
      <c r="M2" s="188" t="s">
        <v>3</v>
      </c>
      <c r="N2" s="188"/>
      <c r="O2" s="188"/>
      <c r="P2" s="188"/>
      <c r="Q2" s="188" t="s">
        <v>4</v>
      </c>
      <c r="R2" s="188"/>
      <c r="S2" s="188"/>
      <c r="T2" s="188"/>
      <c r="U2" s="188" t="s">
        <v>5</v>
      </c>
      <c r="V2" s="188"/>
      <c r="W2" s="188"/>
      <c r="X2" s="188" t="s">
        <v>6</v>
      </c>
      <c r="Y2" s="188"/>
      <c r="Z2" s="188"/>
      <c r="AA2" s="188"/>
      <c r="AB2" s="188" t="s">
        <v>7</v>
      </c>
      <c r="AC2" s="188"/>
      <c r="AD2" s="188"/>
      <c r="AE2" s="188" t="s">
        <v>8</v>
      </c>
      <c r="AF2" s="188"/>
      <c r="AG2" s="188"/>
      <c r="AH2" s="188"/>
      <c r="AI2" s="188"/>
      <c r="AJ2" s="188" t="s">
        <v>9</v>
      </c>
      <c r="AK2" s="188"/>
      <c r="AL2" s="188"/>
      <c r="AM2" s="188" t="s">
        <v>10</v>
      </c>
      <c r="AN2" s="188"/>
      <c r="AO2" s="188"/>
      <c r="AP2" s="188"/>
      <c r="AQ2" s="185"/>
      <c r="AR2" s="186"/>
      <c r="AS2" s="187"/>
    </row>
    <row r="3" spans="1:45" x14ac:dyDescent="0.25">
      <c r="A3" s="188"/>
      <c r="B3" s="188"/>
      <c r="C3" s="188"/>
      <c r="D3" s="81" t="s">
        <v>19</v>
      </c>
      <c r="E3" s="82">
        <v>1</v>
      </c>
      <c r="F3" s="82">
        <v>2</v>
      </c>
      <c r="G3" s="82">
        <v>3</v>
      </c>
      <c r="H3" s="82">
        <v>4</v>
      </c>
      <c r="I3" s="82">
        <v>5</v>
      </c>
      <c r="J3" s="82">
        <v>6</v>
      </c>
      <c r="K3" s="82">
        <v>7</v>
      </c>
      <c r="L3" s="82">
        <v>8</v>
      </c>
      <c r="M3" s="82">
        <v>9</v>
      </c>
      <c r="N3" s="82">
        <v>10</v>
      </c>
      <c r="O3" s="82">
        <v>11</v>
      </c>
      <c r="P3" s="82">
        <v>12</v>
      </c>
      <c r="Q3" s="82">
        <v>13</v>
      </c>
      <c r="R3" s="82">
        <v>14</v>
      </c>
      <c r="S3" s="82">
        <v>15</v>
      </c>
      <c r="T3" s="82">
        <v>16</v>
      </c>
      <c r="U3" s="82">
        <v>17</v>
      </c>
      <c r="V3" s="82">
        <v>18</v>
      </c>
      <c r="W3" s="82">
        <v>19</v>
      </c>
      <c r="X3" s="82">
        <v>20</v>
      </c>
      <c r="Y3" s="82">
        <v>21</v>
      </c>
      <c r="Z3" s="82">
        <v>22</v>
      </c>
      <c r="AA3" s="82">
        <v>23</v>
      </c>
      <c r="AB3" s="82">
        <v>24</v>
      </c>
      <c r="AC3" s="82">
        <v>25</v>
      </c>
      <c r="AD3" s="82">
        <v>26</v>
      </c>
      <c r="AE3" s="82">
        <v>27</v>
      </c>
      <c r="AF3" s="82">
        <v>28</v>
      </c>
      <c r="AG3" s="82">
        <v>29</v>
      </c>
      <c r="AH3" s="82">
        <v>30</v>
      </c>
      <c r="AI3" s="82">
        <v>31</v>
      </c>
      <c r="AJ3" s="82">
        <v>32</v>
      </c>
      <c r="AK3" s="82">
        <v>33</v>
      </c>
      <c r="AL3" s="82">
        <v>34</v>
      </c>
      <c r="AM3" s="82">
        <v>35</v>
      </c>
      <c r="AN3" s="82">
        <v>36</v>
      </c>
      <c r="AO3" s="82">
        <v>37</v>
      </c>
      <c r="AP3" s="82">
        <v>38</v>
      </c>
      <c r="AQ3" s="185"/>
      <c r="AR3" s="186"/>
      <c r="AS3" s="187"/>
    </row>
    <row r="4" spans="1:45" x14ac:dyDescent="0.25">
      <c r="A4" s="182" t="s">
        <v>25</v>
      </c>
      <c r="B4" s="83" t="s">
        <v>13</v>
      </c>
      <c r="C4" s="74" t="s">
        <v>132</v>
      </c>
      <c r="D4" s="84"/>
      <c r="E4" s="74"/>
      <c r="F4" s="74"/>
      <c r="G4" s="69">
        <v>1</v>
      </c>
      <c r="H4" s="74"/>
      <c r="I4" s="74"/>
      <c r="J4" s="74"/>
      <c r="K4" s="74"/>
      <c r="L4" s="69">
        <v>1</v>
      </c>
      <c r="M4" s="74"/>
      <c r="N4" s="74"/>
      <c r="O4" s="74"/>
      <c r="P4" s="74"/>
      <c r="Q4" s="69">
        <v>1</v>
      </c>
      <c r="R4" s="74"/>
      <c r="S4" s="74"/>
      <c r="T4" s="69">
        <v>1</v>
      </c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5"/>
      <c r="AH4" s="74"/>
      <c r="AI4" s="74"/>
      <c r="AJ4" s="74"/>
      <c r="AK4" s="78"/>
      <c r="AL4" s="74"/>
      <c r="AM4" s="78"/>
      <c r="AN4" s="78"/>
      <c r="AO4" s="78"/>
      <c r="AP4" s="78"/>
      <c r="AQ4" s="78">
        <f t="shared" ref="AQ4:AQ18" si="0">SUM(E4:AP4)</f>
        <v>4</v>
      </c>
      <c r="AR4" s="77">
        <f>34*3</f>
        <v>102</v>
      </c>
      <c r="AS4" s="85">
        <f t="shared" ref="AS4:AS18" si="1">AQ4/AR4</f>
        <v>3.9215686274509803E-2</v>
      </c>
    </row>
    <row r="5" spans="1:45" x14ac:dyDescent="0.25">
      <c r="A5" s="182"/>
      <c r="B5" s="83" t="s">
        <v>27</v>
      </c>
      <c r="C5" s="74" t="s">
        <v>132</v>
      </c>
      <c r="D5" s="84"/>
      <c r="E5" s="74"/>
      <c r="F5" s="74"/>
      <c r="G5" s="74"/>
      <c r="H5" s="69">
        <v>1</v>
      </c>
      <c r="I5" s="74"/>
      <c r="J5" s="74"/>
      <c r="K5" s="74"/>
      <c r="L5" s="69">
        <v>1</v>
      </c>
      <c r="M5" s="74"/>
      <c r="N5" s="74"/>
      <c r="O5" s="74"/>
      <c r="P5" s="69">
        <v>1</v>
      </c>
      <c r="Q5" s="69">
        <v>1</v>
      </c>
      <c r="R5" s="69">
        <v>1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8"/>
      <c r="AN5" s="78"/>
      <c r="AO5" s="78"/>
      <c r="AP5" s="78"/>
      <c r="AQ5" s="78">
        <f t="shared" si="0"/>
        <v>5</v>
      </c>
      <c r="AR5" s="77">
        <f>34*3</f>
        <v>102</v>
      </c>
      <c r="AS5" s="85">
        <f t="shared" si="1"/>
        <v>4.9019607843137254E-2</v>
      </c>
    </row>
    <row r="6" spans="1:45" ht="25.5" x14ac:dyDescent="0.25">
      <c r="A6" s="182"/>
      <c r="B6" s="83" t="s">
        <v>12</v>
      </c>
      <c r="C6" s="74" t="s">
        <v>132</v>
      </c>
      <c r="D6" s="86"/>
      <c r="E6" s="74"/>
      <c r="F6" s="74"/>
      <c r="G6" s="74"/>
      <c r="H6" s="69">
        <v>1</v>
      </c>
      <c r="I6" s="74"/>
      <c r="J6" s="74"/>
      <c r="K6" s="74"/>
      <c r="L6" s="74"/>
      <c r="M6" s="69">
        <v>1</v>
      </c>
      <c r="N6" s="74"/>
      <c r="O6" s="74"/>
      <c r="P6" s="74"/>
      <c r="Q6" s="69">
        <v>1</v>
      </c>
      <c r="R6" s="74"/>
      <c r="S6" s="74"/>
      <c r="T6" s="69">
        <v>1</v>
      </c>
      <c r="U6" s="74"/>
      <c r="V6" s="74"/>
      <c r="W6" s="74"/>
      <c r="X6" s="74"/>
      <c r="Y6" s="69">
        <v>1</v>
      </c>
      <c r="Z6" s="74"/>
      <c r="AA6" s="74"/>
      <c r="AB6" s="74"/>
      <c r="AC6" s="74"/>
      <c r="AD6" s="74"/>
      <c r="AE6" s="74"/>
      <c r="AF6" s="74"/>
      <c r="AG6" s="69">
        <v>1</v>
      </c>
      <c r="AH6" s="74"/>
      <c r="AI6" s="74"/>
      <c r="AJ6" s="74"/>
      <c r="AK6" s="69">
        <v>1</v>
      </c>
      <c r="AL6" s="74"/>
      <c r="AM6" s="78"/>
      <c r="AN6" s="78"/>
      <c r="AO6" s="78"/>
      <c r="AP6" s="78"/>
      <c r="AQ6" s="78">
        <f t="shared" si="0"/>
        <v>7</v>
      </c>
      <c r="AR6" s="77">
        <f>34*3</f>
        <v>102</v>
      </c>
      <c r="AS6" s="85">
        <f t="shared" si="1"/>
        <v>6.8627450980392163E-2</v>
      </c>
    </row>
    <row r="7" spans="1:45" x14ac:dyDescent="0.25">
      <c r="A7" s="182"/>
      <c r="B7" s="83" t="s">
        <v>78</v>
      </c>
      <c r="C7" s="74" t="s">
        <v>132</v>
      </c>
      <c r="D7" s="84"/>
      <c r="E7" s="74"/>
      <c r="F7" s="69">
        <v>1</v>
      </c>
      <c r="G7" s="74"/>
      <c r="H7" s="74"/>
      <c r="I7" s="74"/>
      <c r="J7" s="69">
        <v>1</v>
      </c>
      <c r="K7" s="74"/>
      <c r="L7" s="74"/>
      <c r="M7" s="69">
        <v>1</v>
      </c>
      <c r="N7" s="74"/>
      <c r="O7" s="74"/>
      <c r="P7" s="74"/>
      <c r="Q7" s="69">
        <v>1</v>
      </c>
      <c r="R7" s="74"/>
      <c r="S7" s="69">
        <v>1</v>
      </c>
      <c r="T7" s="74"/>
      <c r="U7" s="74"/>
      <c r="V7" s="74"/>
      <c r="W7" s="74"/>
      <c r="X7" s="69">
        <v>1</v>
      </c>
      <c r="Y7" s="74"/>
      <c r="Z7" s="74"/>
      <c r="AA7" s="74"/>
      <c r="AB7" s="74"/>
      <c r="AC7" s="69">
        <v>1</v>
      </c>
      <c r="AD7" s="74"/>
      <c r="AE7" s="74"/>
      <c r="AF7" s="87">
        <v>1</v>
      </c>
      <c r="AG7" s="74"/>
      <c r="AH7" s="74"/>
      <c r="AI7" s="74"/>
      <c r="AJ7" s="78"/>
      <c r="AK7" s="76">
        <v>1</v>
      </c>
      <c r="AL7" s="69">
        <v>1</v>
      </c>
      <c r="AM7" s="78"/>
      <c r="AN7" s="78"/>
      <c r="AO7" s="78"/>
      <c r="AP7" s="78"/>
      <c r="AQ7" s="78">
        <f t="shared" si="0"/>
        <v>10</v>
      </c>
      <c r="AR7" s="77">
        <f>34*3</f>
        <v>102</v>
      </c>
      <c r="AS7" s="85">
        <f t="shared" si="1"/>
        <v>9.8039215686274508E-2</v>
      </c>
    </row>
    <row r="8" spans="1:45" x14ac:dyDescent="0.25">
      <c r="A8" s="182"/>
      <c r="B8" s="83" t="s">
        <v>79</v>
      </c>
      <c r="C8" s="74" t="s">
        <v>132</v>
      </c>
      <c r="D8" s="84"/>
      <c r="E8" s="74"/>
      <c r="F8" s="74"/>
      <c r="G8" s="74"/>
      <c r="H8" s="74"/>
      <c r="I8" s="74"/>
      <c r="J8" s="74"/>
      <c r="K8" s="69">
        <v>1</v>
      </c>
      <c r="L8" s="74"/>
      <c r="M8" s="74"/>
      <c r="N8" s="74"/>
      <c r="O8" s="74"/>
      <c r="P8" s="74"/>
      <c r="Q8" s="74"/>
      <c r="R8" s="69">
        <v>1</v>
      </c>
      <c r="S8" s="74"/>
      <c r="T8" s="74"/>
      <c r="U8" s="74"/>
      <c r="V8" s="74"/>
      <c r="W8" s="74"/>
      <c r="X8" s="74"/>
      <c r="Y8" s="69">
        <v>1</v>
      </c>
      <c r="Z8" s="74"/>
      <c r="AA8" s="74"/>
      <c r="AB8" s="74"/>
      <c r="AC8" s="74"/>
      <c r="AD8" s="69">
        <v>1</v>
      </c>
      <c r="AE8" s="74"/>
      <c r="AF8" s="69">
        <v>1</v>
      </c>
      <c r="AG8" s="75"/>
      <c r="AH8" s="74"/>
      <c r="AI8" s="74"/>
      <c r="AJ8" s="74"/>
      <c r="AK8" s="78"/>
      <c r="AL8" s="69">
        <v>1</v>
      </c>
      <c r="AM8" s="78"/>
      <c r="AN8" s="78"/>
      <c r="AO8" s="78"/>
      <c r="AP8" s="78"/>
      <c r="AQ8" s="78">
        <f t="shared" si="0"/>
        <v>6</v>
      </c>
      <c r="AR8" s="77">
        <f>34*3</f>
        <v>102</v>
      </c>
      <c r="AS8" s="85">
        <f t="shared" si="1"/>
        <v>5.8823529411764705E-2</v>
      </c>
    </row>
    <row r="9" spans="1:45" ht="25.5" x14ac:dyDescent="0.25">
      <c r="A9" s="182"/>
      <c r="B9" s="83" t="s">
        <v>80</v>
      </c>
      <c r="C9" s="74" t="s">
        <v>132</v>
      </c>
      <c r="D9" s="86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69">
        <v>1</v>
      </c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5"/>
      <c r="AG9" s="74"/>
      <c r="AH9" s="74"/>
      <c r="AI9" s="74"/>
      <c r="AJ9" s="78"/>
      <c r="AK9" s="69">
        <v>1</v>
      </c>
      <c r="AL9" s="74"/>
      <c r="AM9" s="78"/>
      <c r="AN9" s="78"/>
      <c r="AO9" s="78"/>
      <c r="AP9" s="78"/>
      <c r="AQ9" s="78">
        <f t="shared" si="0"/>
        <v>2</v>
      </c>
      <c r="AR9" s="77">
        <f>34*1</f>
        <v>34</v>
      </c>
      <c r="AS9" s="85">
        <f t="shared" si="1"/>
        <v>5.8823529411764705E-2</v>
      </c>
    </row>
    <row r="10" spans="1:45" x14ac:dyDescent="0.25">
      <c r="A10" s="182"/>
      <c r="B10" s="83" t="s">
        <v>35</v>
      </c>
      <c r="C10" s="74" t="s">
        <v>132</v>
      </c>
      <c r="D10" s="86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69">
        <v>1</v>
      </c>
      <c r="X10" s="74"/>
      <c r="Y10" s="74"/>
      <c r="Z10" s="74"/>
      <c r="AA10" s="74"/>
      <c r="AB10" s="74"/>
      <c r="AC10" s="74"/>
      <c r="AD10" s="74"/>
      <c r="AE10" s="69">
        <v>1</v>
      </c>
      <c r="AF10" s="74"/>
      <c r="AG10" s="75"/>
      <c r="AH10" s="74"/>
      <c r="AI10" s="74"/>
      <c r="AJ10" s="74"/>
      <c r="AK10" s="78"/>
      <c r="AL10" s="69">
        <v>1</v>
      </c>
      <c r="AM10" s="78"/>
      <c r="AN10" s="78"/>
      <c r="AO10" s="78"/>
      <c r="AP10" s="78"/>
      <c r="AQ10" s="78">
        <f t="shared" si="0"/>
        <v>3</v>
      </c>
      <c r="AR10" s="77">
        <f>34*1</f>
        <v>34</v>
      </c>
      <c r="AS10" s="85">
        <f t="shared" si="1"/>
        <v>8.8235294117647065E-2</v>
      </c>
    </row>
    <row r="11" spans="1:45" x14ac:dyDescent="0.25">
      <c r="A11" s="182"/>
      <c r="B11" s="83" t="s">
        <v>28</v>
      </c>
      <c r="C11" s="74" t="s">
        <v>132</v>
      </c>
      <c r="D11" s="86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69">
        <v>1</v>
      </c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5"/>
      <c r="AG11" s="74"/>
      <c r="AH11" s="74"/>
      <c r="AI11" s="74"/>
      <c r="AJ11" s="78"/>
      <c r="AK11" s="69">
        <v>1</v>
      </c>
      <c r="AL11" s="74"/>
      <c r="AM11" s="78"/>
      <c r="AN11" s="78"/>
      <c r="AO11" s="78"/>
      <c r="AP11" s="78"/>
      <c r="AQ11" s="78">
        <f t="shared" si="0"/>
        <v>2</v>
      </c>
      <c r="AR11" s="77">
        <f>34*2</f>
        <v>68</v>
      </c>
      <c r="AS11" s="85">
        <f t="shared" si="1"/>
        <v>2.9411764705882353E-2</v>
      </c>
    </row>
    <row r="12" spans="1:45" ht="25.5" x14ac:dyDescent="0.25">
      <c r="A12" s="182"/>
      <c r="B12" s="83" t="s">
        <v>32</v>
      </c>
      <c r="C12" s="74" t="s">
        <v>132</v>
      </c>
      <c r="D12" s="86"/>
      <c r="E12" s="74"/>
      <c r="F12" s="74"/>
      <c r="G12" s="74"/>
      <c r="H12" s="69">
        <v>1</v>
      </c>
      <c r="I12" s="74"/>
      <c r="J12" s="74"/>
      <c r="K12" s="74"/>
      <c r="L12" s="69">
        <v>1</v>
      </c>
      <c r="M12" s="74"/>
      <c r="N12" s="74"/>
      <c r="O12" s="74"/>
      <c r="P12" s="69">
        <v>1</v>
      </c>
      <c r="Q12" s="74"/>
      <c r="R12" s="74"/>
      <c r="S12" s="74"/>
      <c r="T12" s="69">
        <v>1</v>
      </c>
      <c r="U12" s="74"/>
      <c r="V12" s="74"/>
      <c r="W12" s="74"/>
      <c r="X12" s="74"/>
      <c r="Y12" s="74"/>
      <c r="Z12" s="74"/>
      <c r="AA12" s="69">
        <v>1</v>
      </c>
      <c r="AB12" s="74"/>
      <c r="AC12" s="74"/>
      <c r="AD12" s="69">
        <v>1</v>
      </c>
      <c r="AE12" s="74"/>
      <c r="AF12" s="74"/>
      <c r="AG12" s="75"/>
      <c r="AH12" s="74"/>
      <c r="AI12" s="69">
        <v>1</v>
      </c>
      <c r="AJ12" s="74"/>
      <c r="AK12" s="76">
        <v>1</v>
      </c>
      <c r="AL12" s="74"/>
      <c r="AM12" s="78"/>
      <c r="AN12" s="78"/>
      <c r="AO12" s="78"/>
      <c r="AP12" s="78"/>
      <c r="AQ12" s="78">
        <f t="shared" si="0"/>
        <v>8</v>
      </c>
      <c r="AR12" s="77">
        <v>136</v>
      </c>
      <c r="AS12" s="85">
        <f t="shared" si="1"/>
        <v>5.8823529411764705E-2</v>
      </c>
    </row>
    <row r="13" spans="1:45" x14ac:dyDescent="0.25">
      <c r="A13" s="182"/>
      <c r="B13" s="83" t="s">
        <v>30</v>
      </c>
      <c r="C13" s="74" t="s">
        <v>132</v>
      </c>
      <c r="D13" s="86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5"/>
      <c r="AI13" s="69">
        <v>1</v>
      </c>
      <c r="AJ13" s="69">
        <v>1</v>
      </c>
      <c r="AK13" s="74"/>
      <c r="AL13" s="78"/>
      <c r="AM13" s="78"/>
      <c r="AN13" s="78"/>
      <c r="AO13" s="78"/>
      <c r="AP13" s="78"/>
      <c r="AQ13" s="78">
        <f t="shared" si="0"/>
        <v>2</v>
      </c>
      <c r="AR13" s="77">
        <f>34*2</f>
        <v>68</v>
      </c>
      <c r="AS13" s="85">
        <f t="shared" si="1"/>
        <v>2.9411764705882353E-2</v>
      </c>
    </row>
    <row r="14" spans="1:45" x14ac:dyDescent="0.25">
      <c r="A14" s="182"/>
      <c r="B14" s="83" t="s">
        <v>34</v>
      </c>
      <c r="C14" s="74" t="s">
        <v>132</v>
      </c>
      <c r="D14" s="86"/>
      <c r="E14" s="74"/>
      <c r="F14" s="74"/>
      <c r="G14" s="74"/>
      <c r="H14" s="74"/>
      <c r="I14" s="74"/>
      <c r="J14" s="74"/>
      <c r="K14" s="74"/>
      <c r="L14" s="74"/>
      <c r="M14" s="74"/>
      <c r="N14" s="69">
        <v>1</v>
      </c>
      <c r="O14" s="69">
        <v>1</v>
      </c>
      <c r="P14" s="74"/>
      <c r="Q14" s="74"/>
      <c r="R14" s="74"/>
      <c r="S14" s="70">
        <v>1</v>
      </c>
      <c r="T14" s="74"/>
      <c r="U14" s="74"/>
      <c r="V14" s="74"/>
      <c r="W14" s="74"/>
      <c r="X14" s="69">
        <v>1</v>
      </c>
      <c r="Y14" s="74"/>
      <c r="Z14" s="74"/>
      <c r="AA14" s="74"/>
      <c r="AB14" s="74"/>
      <c r="AC14" s="74"/>
      <c r="AD14" s="74"/>
      <c r="AE14" s="74"/>
      <c r="AF14" s="69">
        <v>1</v>
      </c>
      <c r="AG14" s="74"/>
      <c r="AH14" s="69">
        <v>1</v>
      </c>
      <c r="AI14" s="76">
        <v>1</v>
      </c>
      <c r="AJ14" s="74"/>
      <c r="AK14" s="74"/>
      <c r="AL14" s="69">
        <v>1</v>
      </c>
      <c r="AM14" s="78"/>
      <c r="AN14" s="78"/>
      <c r="AO14" s="78"/>
      <c r="AP14" s="78"/>
      <c r="AQ14" s="78">
        <f t="shared" si="0"/>
        <v>8</v>
      </c>
      <c r="AR14" s="77">
        <f>34*3</f>
        <v>102</v>
      </c>
      <c r="AS14" s="85">
        <f t="shared" si="1"/>
        <v>7.8431372549019607E-2</v>
      </c>
    </row>
    <row r="15" spans="1:45" x14ac:dyDescent="0.25">
      <c r="A15" s="182"/>
      <c r="B15" s="74" t="s">
        <v>37</v>
      </c>
      <c r="C15" s="74" t="s">
        <v>132</v>
      </c>
      <c r="D15" s="86"/>
      <c r="E15" s="74"/>
      <c r="F15" s="74"/>
      <c r="G15" s="74"/>
      <c r="H15" s="74"/>
      <c r="I15" s="74"/>
      <c r="J15" s="88">
        <v>1</v>
      </c>
      <c r="K15" s="74"/>
      <c r="L15" s="74"/>
      <c r="M15" s="74"/>
      <c r="N15" s="74"/>
      <c r="O15" s="74"/>
      <c r="P15" s="74"/>
      <c r="Q15" s="74"/>
      <c r="R15" s="74"/>
      <c r="S15" s="88">
        <v>1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  <c r="AH15" s="74"/>
      <c r="AI15" s="74"/>
      <c r="AJ15" s="74"/>
      <c r="AK15" s="78"/>
      <c r="AL15" s="74"/>
      <c r="AM15" s="78"/>
      <c r="AN15" s="78"/>
      <c r="AO15" s="78"/>
      <c r="AP15" s="78"/>
      <c r="AQ15" s="78">
        <f t="shared" si="0"/>
        <v>2</v>
      </c>
      <c r="AR15" s="77">
        <f>34*2</f>
        <v>68</v>
      </c>
      <c r="AS15" s="85">
        <f t="shared" si="1"/>
        <v>2.9411764705882353E-2</v>
      </c>
    </row>
    <row r="16" spans="1:45" x14ac:dyDescent="0.25">
      <c r="A16" s="182"/>
      <c r="B16" s="74" t="s">
        <v>29</v>
      </c>
      <c r="C16" s="74" t="s">
        <v>132</v>
      </c>
      <c r="D16" s="86"/>
      <c r="E16" s="74"/>
      <c r="F16" s="74"/>
      <c r="G16" s="74"/>
      <c r="H16" s="74"/>
      <c r="I16" s="88">
        <v>1</v>
      </c>
      <c r="J16" s="74"/>
      <c r="K16" s="74"/>
      <c r="L16" s="74"/>
      <c r="M16" s="74"/>
      <c r="N16" s="74"/>
      <c r="O16" s="74"/>
      <c r="P16" s="88">
        <v>1</v>
      </c>
      <c r="Q16" s="74"/>
      <c r="R16" s="74"/>
      <c r="S16" s="77"/>
      <c r="T16" s="88">
        <v>1</v>
      </c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8"/>
      <c r="AJ16" s="74"/>
      <c r="AK16" s="74"/>
      <c r="AL16" s="74"/>
      <c r="AM16" s="78"/>
      <c r="AN16" s="78"/>
      <c r="AO16" s="78"/>
      <c r="AP16" s="78"/>
      <c r="AQ16" s="78">
        <f t="shared" si="0"/>
        <v>3</v>
      </c>
      <c r="AR16" s="77">
        <f>34*2</f>
        <v>68</v>
      </c>
      <c r="AS16" s="85">
        <f t="shared" si="1"/>
        <v>4.4117647058823532E-2</v>
      </c>
    </row>
    <row r="17" spans="1:45" ht="51" x14ac:dyDescent="0.25">
      <c r="A17" s="182"/>
      <c r="B17" s="74" t="s">
        <v>86</v>
      </c>
      <c r="C17" s="74" t="s">
        <v>132</v>
      </c>
      <c r="D17" s="86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69">
        <v>1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8"/>
      <c r="AJ17" s="78"/>
      <c r="AK17" s="69">
        <v>1</v>
      </c>
      <c r="AL17" s="74"/>
      <c r="AM17" s="78"/>
      <c r="AN17" s="78"/>
      <c r="AO17" s="78"/>
      <c r="AP17" s="78"/>
      <c r="AQ17" s="78">
        <f t="shared" si="0"/>
        <v>2</v>
      </c>
      <c r="AR17" s="77">
        <f>34*1</f>
        <v>34</v>
      </c>
      <c r="AS17" s="85">
        <f t="shared" si="1"/>
        <v>5.8823529411764705E-2</v>
      </c>
    </row>
    <row r="18" spans="1:45" ht="25.5" x14ac:dyDescent="0.25">
      <c r="A18" s="182"/>
      <c r="B18" s="74" t="s">
        <v>57</v>
      </c>
      <c r="C18" s="74" t="s">
        <v>132</v>
      </c>
      <c r="D18" s="17"/>
      <c r="E18" s="74"/>
      <c r="F18" s="74"/>
      <c r="G18" s="74"/>
      <c r="H18" s="74"/>
      <c r="I18" s="74"/>
      <c r="J18" s="74"/>
      <c r="K18" s="69">
        <v>1</v>
      </c>
      <c r="L18" s="74"/>
      <c r="M18" s="74"/>
      <c r="N18" s="74"/>
      <c r="O18" s="74"/>
      <c r="P18" s="74"/>
      <c r="Q18" s="74"/>
      <c r="R18" s="74"/>
      <c r="S18" s="74"/>
      <c r="T18" s="69">
        <v>1</v>
      </c>
      <c r="U18" s="74"/>
      <c r="V18" s="74"/>
      <c r="W18" s="74"/>
      <c r="X18" s="74"/>
      <c r="Y18" s="74"/>
      <c r="Z18" s="74"/>
      <c r="AA18" s="69">
        <v>1</v>
      </c>
      <c r="AB18" s="74"/>
      <c r="AC18" s="74"/>
      <c r="AD18" s="74"/>
      <c r="AE18" s="69">
        <v>1</v>
      </c>
      <c r="AF18" s="74"/>
      <c r="AG18" s="74"/>
      <c r="AH18" s="74"/>
      <c r="AI18" s="74"/>
      <c r="AJ18" s="74"/>
      <c r="AK18" s="74"/>
      <c r="AL18" s="69">
        <v>1</v>
      </c>
      <c r="AM18" s="78"/>
      <c r="AN18" s="78"/>
      <c r="AO18" s="78"/>
      <c r="AP18" s="78"/>
      <c r="AQ18" s="78">
        <f t="shared" si="0"/>
        <v>5</v>
      </c>
      <c r="AR18" s="77">
        <f>34*2</f>
        <v>68</v>
      </c>
      <c r="AS18" s="85">
        <f t="shared" si="1"/>
        <v>7.3529411764705885E-2</v>
      </c>
    </row>
    <row r="19" spans="1:45" ht="26.25" x14ac:dyDescent="0.25">
      <c r="A19" s="183" t="s">
        <v>131</v>
      </c>
      <c r="B19" s="183"/>
      <c r="C19" s="183"/>
      <c r="D19" s="183"/>
      <c r="E19" s="184" t="s">
        <v>40</v>
      </c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5" t="s">
        <v>20</v>
      </c>
      <c r="AR19" s="186" t="s">
        <v>22</v>
      </c>
      <c r="AS19" s="187" t="s">
        <v>21</v>
      </c>
    </row>
    <row r="20" spans="1:45" x14ac:dyDescent="0.25">
      <c r="A20" s="188" t="s">
        <v>0</v>
      </c>
      <c r="B20" s="188"/>
      <c r="C20" s="188"/>
      <c r="D20" s="81" t="s">
        <v>18</v>
      </c>
      <c r="E20" s="188" t="s">
        <v>1</v>
      </c>
      <c r="F20" s="188"/>
      <c r="G20" s="188"/>
      <c r="H20" s="188"/>
      <c r="I20" s="188" t="s">
        <v>2</v>
      </c>
      <c r="J20" s="188"/>
      <c r="K20" s="188"/>
      <c r="L20" s="188"/>
      <c r="M20" s="188" t="s">
        <v>3</v>
      </c>
      <c r="N20" s="188"/>
      <c r="O20" s="188"/>
      <c r="P20" s="188"/>
      <c r="Q20" s="188" t="s">
        <v>4</v>
      </c>
      <c r="R20" s="188"/>
      <c r="S20" s="188"/>
      <c r="T20" s="188"/>
      <c r="U20" s="188" t="s">
        <v>5</v>
      </c>
      <c r="V20" s="188"/>
      <c r="W20" s="188"/>
      <c r="X20" s="188" t="s">
        <v>6</v>
      </c>
      <c r="Y20" s="188"/>
      <c r="Z20" s="188"/>
      <c r="AA20" s="188"/>
      <c r="AB20" s="188" t="s">
        <v>7</v>
      </c>
      <c r="AC20" s="188"/>
      <c r="AD20" s="188"/>
      <c r="AE20" s="188" t="s">
        <v>8</v>
      </c>
      <c r="AF20" s="188"/>
      <c r="AG20" s="188"/>
      <c r="AH20" s="188"/>
      <c r="AI20" s="188"/>
      <c r="AJ20" s="188" t="s">
        <v>9</v>
      </c>
      <c r="AK20" s="188"/>
      <c r="AL20" s="188"/>
      <c r="AM20" s="188" t="s">
        <v>10</v>
      </c>
      <c r="AN20" s="188"/>
      <c r="AO20" s="188"/>
      <c r="AP20" s="188"/>
      <c r="AQ20" s="185"/>
      <c r="AR20" s="186"/>
      <c r="AS20" s="187"/>
    </row>
    <row r="21" spans="1:45" x14ac:dyDescent="0.25">
      <c r="A21" s="188"/>
      <c r="B21" s="188"/>
      <c r="C21" s="188"/>
      <c r="D21" s="81" t="s">
        <v>19</v>
      </c>
      <c r="E21" s="82">
        <v>1</v>
      </c>
      <c r="F21" s="82">
        <v>2</v>
      </c>
      <c r="G21" s="82">
        <v>3</v>
      </c>
      <c r="H21" s="82">
        <v>4</v>
      </c>
      <c r="I21" s="82">
        <v>5</v>
      </c>
      <c r="J21" s="82">
        <v>6</v>
      </c>
      <c r="K21" s="82">
        <v>7</v>
      </c>
      <c r="L21" s="82">
        <v>8</v>
      </c>
      <c r="M21" s="82">
        <v>9</v>
      </c>
      <c r="N21" s="82">
        <v>10</v>
      </c>
      <c r="O21" s="82">
        <v>11</v>
      </c>
      <c r="P21" s="82">
        <v>12</v>
      </c>
      <c r="Q21" s="82">
        <v>13</v>
      </c>
      <c r="R21" s="82">
        <v>14</v>
      </c>
      <c r="S21" s="82">
        <v>15</v>
      </c>
      <c r="T21" s="82">
        <v>16</v>
      </c>
      <c r="U21" s="82">
        <v>17</v>
      </c>
      <c r="V21" s="82">
        <v>18</v>
      </c>
      <c r="W21" s="82">
        <v>19</v>
      </c>
      <c r="X21" s="82">
        <v>20</v>
      </c>
      <c r="Y21" s="82">
        <v>21</v>
      </c>
      <c r="Z21" s="82">
        <v>22</v>
      </c>
      <c r="AA21" s="82">
        <v>23</v>
      </c>
      <c r="AB21" s="82">
        <v>24</v>
      </c>
      <c r="AC21" s="82">
        <v>25</v>
      </c>
      <c r="AD21" s="82">
        <v>26</v>
      </c>
      <c r="AE21" s="82">
        <v>27</v>
      </c>
      <c r="AF21" s="82">
        <v>28</v>
      </c>
      <c r="AG21" s="82">
        <v>29</v>
      </c>
      <c r="AH21" s="82">
        <v>30</v>
      </c>
      <c r="AI21" s="82">
        <v>31</v>
      </c>
      <c r="AJ21" s="82">
        <v>32</v>
      </c>
      <c r="AK21" s="82">
        <v>33</v>
      </c>
      <c r="AL21" s="82">
        <v>34</v>
      </c>
      <c r="AM21" s="82">
        <v>35</v>
      </c>
      <c r="AN21" s="82">
        <v>36</v>
      </c>
      <c r="AO21" s="82">
        <v>37</v>
      </c>
      <c r="AP21" s="82">
        <v>38</v>
      </c>
      <c r="AQ21" s="185"/>
      <c r="AR21" s="186"/>
      <c r="AS21" s="187"/>
    </row>
    <row r="22" spans="1:45" x14ac:dyDescent="0.25">
      <c r="A22" s="182" t="s">
        <v>25</v>
      </c>
      <c r="B22" s="83" t="s">
        <v>13</v>
      </c>
      <c r="C22" s="74" t="s">
        <v>133</v>
      </c>
      <c r="D22" s="84"/>
      <c r="E22" s="74"/>
      <c r="F22" s="74"/>
      <c r="G22" s="88">
        <v>1</v>
      </c>
      <c r="H22" s="74"/>
      <c r="I22" s="74"/>
      <c r="J22" s="74"/>
      <c r="K22" s="74"/>
      <c r="L22" s="74"/>
      <c r="M22" s="74"/>
      <c r="N22" s="74"/>
      <c r="O22" s="74"/>
      <c r="P22" s="74"/>
      <c r="Q22" s="88">
        <v>1</v>
      </c>
      <c r="R22" s="74"/>
      <c r="S22" s="74"/>
      <c r="T22" s="74"/>
      <c r="U22" s="74"/>
      <c r="V22" s="74"/>
      <c r="W22" s="74"/>
      <c r="X22" s="74"/>
      <c r="Y22" s="69">
        <v>1</v>
      </c>
      <c r="Z22" s="74"/>
      <c r="AA22" s="74"/>
      <c r="AB22" s="74"/>
      <c r="AC22" s="74"/>
      <c r="AD22" s="74"/>
      <c r="AE22" s="74"/>
      <c r="AF22" s="74"/>
      <c r="AG22" s="87">
        <v>1</v>
      </c>
      <c r="AH22" s="74"/>
      <c r="AI22" s="74"/>
      <c r="AJ22" s="74"/>
      <c r="AK22" s="76">
        <v>1</v>
      </c>
      <c r="AL22" s="74"/>
      <c r="AM22" s="78"/>
      <c r="AN22" s="78"/>
      <c r="AO22" s="78"/>
      <c r="AP22" s="78"/>
      <c r="AQ22" s="78">
        <f t="shared" ref="AQ22:AQ36" si="2">SUM(E22:AP22)</f>
        <v>5</v>
      </c>
      <c r="AR22" s="77">
        <f>34*3</f>
        <v>102</v>
      </c>
      <c r="AS22" s="85">
        <f t="shared" ref="AS22:AS36" si="3">AQ22/AR22</f>
        <v>4.9019607843137254E-2</v>
      </c>
    </row>
    <row r="23" spans="1:45" x14ac:dyDescent="0.25">
      <c r="A23" s="182"/>
      <c r="B23" s="83" t="s">
        <v>27</v>
      </c>
      <c r="C23" s="74" t="s">
        <v>133</v>
      </c>
      <c r="D23" s="84"/>
      <c r="E23" s="74"/>
      <c r="F23" s="74"/>
      <c r="G23" s="74"/>
      <c r="H23" s="88">
        <v>1</v>
      </c>
      <c r="I23" s="74"/>
      <c r="J23" s="74"/>
      <c r="K23" s="74"/>
      <c r="L23" s="88">
        <v>1</v>
      </c>
      <c r="M23" s="74"/>
      <c r="N23" s="74"/>
      <c r="O23" s="74"/>
      <c r="P23" s="88">
        <v>1</v>
      </c>
      <c r="Q23" s="88">
        <v>1</v>
      </c>
      <c r="R23" s="88">
        <v>1</v>
      </c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8"/>
      <c r="AN23" s="78"/>
      <c r="AO23" s="78"/>
      <c r="AP23" s="78"/>
      <c r="AQ23" s="78">
        <f t="shared" si="2"/>
        <v>5</v>
      </c>
      <c r="AR23" s="77">
        <f>34*3</f>
        <v>102</v>
      </c>
      <c r="AS23" s="85">
        <f t="shared" si="3"/>
        <v>4.9019607843137254E-2</v>
      </c>
    </row>
    <row r="24" spans="1:45" ht="25.5" x14ac:dyDescent="0.25">
      <c r="A24" s="182"/>
      <c r="B24" s="83" t="s">
        <v>12</v>
      </c>
      <c r="C24" s="74" t="s">
        <v>133</v>
      </c>
      <c r="D24" s="86"/>
      <c r="E24" s="74"/>
      <c r="F24" s="74"/>
      <c r="G24" s="74"/>
      <c r="H24" s="69">
        <v>1</v>
      </c>
      <c r="I24" s="74"/>
      <c r="J24" s="74"/>
      <c r="K24" s="74"/>
      <c r="L24" s="69">
        <v>1</v>
      </c>
      <c r="N24" s="74"/>
      <c r="O24" s="74"/>
      <c r="P24" s="69">
        <v>1</v>
      </c>
      <c r="R24" s="74"/>
      <c r="S24" s="74"/>
      <c r="T24" s="69">
        <v>1</v>
      </c>
      <c r="U24" s="74"/>
      <c r="V24" s="74"/>
      <c r="W24" s="74"/>
      <c r="X24" s="69">
        <v>1</v>
      </c>
      <c r="Z24" s="74"/>
      <c r="AA24" s="74"/>
      <c r="AB24" s="74"/>
      <c r="AC24" s="74"/>
      <c r="AD24" s="69">
        <v>1</v>
      </c>
      <c r="AE24" s="74"/>
      <c r="AF24" s="74"/>
      <c r="AH24" s="69">
        <v>1</v>
      </c>
      <c r="AI24" s="74"/>
      <c r="AJ24" s="74"/>
      <c r="AL24" s="69">
        <v>1</v>
      </c>
      <c r="AM24" s="78"/>
      <c r="AN24" s="78"/>
      <c r="AO24" s="78"/>
      <c r="AP24" s="78"/>
      <c r="AQ24" s="78">
        <f t="shared" si="2"/>
        <v>8</v>
      </c>
      <c r="AR24" s="77">
        <f>34*3</f>
        <v>102</v>
      </c>
      <c r="AS24" s="85">
        <f t="shared" si="3"/>
        <v>7.8431372549019607E-2</v>
      </c>
    </row>
    <row r="25" spans="1:45" x14ac:dyDescent="0.25">
      <c r="A25" s="182"/>
      <c r="B25" s="83" t="s">
        <v>78</v>
      </c>
      <c r="C25" s="74" t="s">
        <v>133</v>
      </c>
      <c r="D25" s="84"/>
      <c r="E25" s="74"/>
      <c r="F25" s="74"/>
      <c r="G25" s="74"/>
      <c r="H25" s="88">
        <v>1</v>
      </c>
      <c r="I25" s="88">
        <v>1</v>
      </c>
      <c r="J25" s="74"/>
      <c r="K25" s="74"/>
      <c r="L25" s="74"/>
      <c r="M25" s="88">
        <v>1</v>
      </c>
      <c r="N25" s="74"/>
      <c r="O25" s="74"/>
      <c r="P25" s="88">
        <v>1</v>
      </c>
      <c r="Q25" s="74"/>
      <c r="R25" s="74"/>
      <c r="S25" s="88">
        <v>1</v>
      </c>
      <c r="T25" s="74"/>
      <c r="U25" s="74"/>
      <c r="V25" s="88">
        <v>1</v>
      </c>
      <c r="W25" s="74"/>
      <c r="X25" s="74"/>
      <c r="Y25" s="88">
        <v>1</v>
      </c>
      <c r="Z25" s="74"/>
      <c r="AA25" s="88">
        <v>1</v>
      </c>
      <c r="AB25" s="74"/>
      <c r="AC25" s="74"/>
      <c r="AD25" s="88">
        <v>1</v>
      </c>
      <c r="AE25" s="74"/>
      <c r="AF25" s="75"/>
      <c r="AG25" s="74"/>
      <c r="AH25" s="88">
        <v>1</v>
      </c>
      <c r="AI25" s="74"/>
      <c r="AJ25" s="78"/>
      <c r="AK25" s="91">
        <v>1</v>
      </c>
      <c r="AL25" s="74"/>
      <c r="AM25" s="78"/>
      <c r="AN25" s="78"/>
      <c r="AO25" s="78"/>
      <c r="AP25" s="78"/>
      <c r="AQ25" s="78">
        <f t="shared" si="2"/>
        <v>11</v>
      </c>
      <c r="AR25" s="77">
        <f>34*3</f>
        <v>102</v>
      </c>
      <c r="AS25" s="85">
        <f t="shared" si="3"/>
        <v>0.10784313725490197</v>
      </c>
    </row>
    <row r="26" spans="1:45" x14ac:dyDescent="0.25">
      <c r="A26" s="182"/>
      <c r="B26" s="83" t="s">
        <v>79</v>
      </c>
      <c r="C26" s="74" t="s">
        <v>133</v>
      </c>
      <c r="D26" s="84"/>
      <c r="E26" s="74"/>
      <c r="F26" s="74"/>
      <c r="G26" s="88">
        <v>1</v>
      </c>
      <c r="H26" s="74"/>
      <c r="I26" s="88">
        <v>1</v>
      </c>
      <c r="J26" s="74"/>
      <c r="K26" s="74"/>
      <c r="L26" s="74"/>
      <c r="M26" s="74"/>
      <c r="N26" s="74"/>
      <c r="O26" s="88">
        <v>1</v>
      </c>
      <c r="P26" s="74"/>
      <c r="Q26" s="74"/>
      <c r="R26" s="74"/>
      <c r="S26" s="88">
        <v>1</v>
      </c>
      <c r="T26" s="74"/>
      <c r="U26" s="74"/>
      <c r="V26" s="74"/>
      <c r="W26" s="74"/>
      <c r="X26" s="74"/>
      <c r="Y26" s="74"/>
      <c r="Z26" s="74"/>
      <c r="AA26" s="74"/>
      <c r="AB26" s="88">
        <v>1</v>
      </c>
      <c r="AC26" s="74"/>
      <c r="AD26" s="88">
        <v>1</v>
      </c>
      <c r="AE26" s="74"/>
      <c r="AF26" s="88">
        <v>1</v>
      </c>
      <c r="AG26" s="75"/>
      <c r="AH26" s="74"/>
      <c r="AI26" s="88">
        <v>1</v>
      </c>
      <c r="AJ26" s="74"/>
      <c r="AK26" s="78"/>
      <c r="AL26" s="74"/>
      <c r="AM26" s="78"/>
      <c r="AN26" s="78"/>
      <c r="AO26" s="78"/>
      <c r="AP26" s="78"/>
      <c r="AQ26" s="78">
        <f t="shared" si="2"/>
        <v>8</v>
      </c>
      <c r="AR26" s="77">
        <f>34*3</f>
        <v>102</v>
      </c>
      <c r="AS26" s="85">
        <f t="shared" si="3"/>
        <v>7.8431372549019607E-2</v>
      </c>
    </row>
    <row r="27" spans="1:45" ht="25.5" x14ac:dyDescent="0.25">
      <c r="A27" s="182"/>
      <c r="B27" s="83" t="s">
        <v>80</v>
      </c>
      <c r="C27" s="74" t="s">
        <v>133</v>
      </c>
      <c r="D27" s="86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69">
        <v>1</v>
      </c>
      <c r="Q27" s="74"/>
      <c r="R27" s="69">
        <v>1</v>
      </c>
      <c r="S27" s="74"/>
      <c r="T27" s="74"/>
      <c r="U27" s="74"/>
      <c r="V27" s="74"/>
      <c r="W27" s="74"/>
      <c r="X27" s="69">
        <v>1</v>
      </c>
      <c r="Y27" s="74"/>
      <c r="Z27" s="74"/>
      <c r="AA27" s="74"/>
      <c r="AB27" s="74"/>
      <c r="AC27" s="74"/>
      <c r="AD27" s="74"/>
      <c r="AE27" s="74"/>
      <c r="AF27" s="75"/>
      <c r="AG27" s="74"/>
      <c r="AH27" s="74"/>
      <c r="AI27" s="74"/>
      <c r="AJ27" s="78"/>
      <c r="AK27" s="74"/>
      <c r="AL27" s="74"/>
      <c r="AM27" s="78"/>
      <c r="AN27" s="78"/>
      <c r="AO27" s="78"/>
      <c r="AP27" s="78"/>
      <c r="AQ27" s="78">
        <f t="shared" si="2"/>
        <v>3</v>
      </c>
      <c r="AR27" s="77">
        <f>34*1</f>
        <v>34</v>
      </c>
      <c r="AS27" s="85">
        <f t="shared" si="3"/>
        <v>8.8235294117647065E-2</v>
      </c>
    </row>
    <row r="28" spans="1:45" x14ac:dyDescent="0.25">
      <c r="A28" s="182"/>
      <c r="B28" s="83" t="s">
        <v>35</v>
      </c>
      <c r="C28" s="74" t="s">
        <v>133</v>
      </c>
      <c r="D28" s="86"/>
      <c r="E28" s="74"/>
      <c r="F28" s="74"/>
      <c r="G28" s="74"/>
      <c r="H28" s="88">
        <v>1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88">
        <v>1</v>
      </c>
      <c r="T28" s="74"/>
      <c r="U28" s="74"/>
      <c r="V28" s="74"/>
      <c r="W28" s="74"/>
      <c r="X28" s="74"/>
      <c r="Y28" s="74"/>
      <c r="Z28" s="74"/>
      <c r="AA28" s="74"/>
      <c r="AB28" s="74"/>
      <c r="AC28" s="88">
        <v>1</v>
      </c>
      <c r="AD28" s="74"/>
      <c r="AE28" s="74"/>
      <c r="AF28" s="74"/>
      <c r="AG28" s="75"/>
      <c r="AH28" s="74"/>
      <c r="AI28" s="74"/>
      <c r="AJ28" s="88">
        <v>1</v>
      </c>
      <c r="AK28" s="78"/>
      <c r="AL28" s="74"/>
      <c r="AM28" s="78"/>
      <c r="AN28" s="78"/>
      <c r="AO28" s="78"/>
      <c r="AP28" s="78"/>
      <c r="AQ28" s="78">
        <f t="shared" si="2"/>
        <v>4</v>
      </c>
      <c r="AR28" s="77">
        <f>34*1</f>
        <v>34</v>
      </c>
      <c r="AS28" s="85">
        <f t="shared" si="3"/>
        <v>0.11764705882352941</v>
      </c>
    </row>
    <row r="29" spans="1:45" x14ac:dyDescent="0.25">
      <c r="A29" s="182"/>
      <c r="B29" s="83" t="s">
        <v>28</v>
      </c>
      <c r="C29" s="74" t="s">
        <v>133</v>
      </c>
      <c r="D29" s="86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69">
        <v>1</v>
      </c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5"/>
      <c r="AG29" s="74"/>
      <c r="AH29" s="74"/>
      <c r="AI29" s="74"/>
      <c r="AJ29" s="78"/>
      <c r="AK29" s="69">
        <v>1</v>
      </c>
      <c r="AL29" s="74"/>
      <c r="AM29" s="78"/>
      <c r="AN29" s="78"/>
      <c r="AO29" s="78"/>
      <c r="AP29" s="78"/>
      <c r="AQ29" s="78">
        <f t="shared" si="2"/>
        <v>2</v>
      </c>
      <c r="AR29" s="77">
        <f>34*2</f>
        <v>68</v>
      </c>
      <c r="AS29" s="85">
        <f t="shared" si="3"/>
        <v>2.9411764705882353E-2</v>
      </c>
    </row>
    <row r="30" spans="1:45" ht="25.5" x14ac:dyDescent="0.25">
      <c r="A30" s="182"/>
      <c r="B30" s="83" t="s">
        <v>32</v>
      </c>
      <c r="C30" s="74" t="s">
        <v>133</v>
      </c>
      <c r="D30" s="86"/>
      <c r="E30" s="74"/>
      <c r="F30" s="74"/>
      <c r="G30" s="74"/>
      <c r="H30" s="69">
        <v>1</v>
      </c>
      <c r="I30" s="74"/>
      <c r="J30" s="74"/>
      <c r="K30" s="74"/>
      <c r="L30" s="69">
        <v>1</v>
      </c>
      <c r="M30" s="74"/>
      <c r="N30" s="74"/>
      <c r="O30" s="74"/>
      <c r="P30" s="69">
        <v>1</v>
      </c>
      <c r="Q30" s="74"/>
      <c r="R30" s="74"/>
      <c r="S30" s="74"/>
      <c r="T30" s="69">
        <v>1</v>
      </c>
      <c r="U30" s="74"/>
      <c r="V30" s="74"/>
      <c r="W30" s="74"/>
      <c r="X30" s="74"/>
      <c r="Y30" s="74"/>
      <c r="Z30" s="74"/>
      <c r="AA30" s="69">
        <v>1</v>
      </c>
      <c r="AB30" s="74"/>
      <c r="AC30" s="74"/>
      <c r="AD30" s="69">
        <v>1</v>
      </c>
      <c r="AE30" s="74"/>
      <c r="AF30" s="74"/>
      <c r="AG30" s="75"/>
      <c r="AH30" s="74"/>
      <c r="AI30" s="69">
        <v>1</v>
      </c>
      <c r="AJ30" s="74"/>
      <c r="AK30" s="76">
        <v>1</v>
      </c>
      <c r="AL30" s="74"/>
      <c r="AM30" s="78"/>
      <c r="AN30" s="78"/>
      <c r="AO30" s="78"/>
      <c r="AP30" s="78"/>
      <c r="AQ30" s="78">
        <f t="shared" si="2"/>
        <v>8</v>
      </c>
      <c r="AR30" s="77">
        <v>136</v>
      </c>
      <c r="AS30" s="85">
        <f t="shared" si="3"/>
        <v>5.8823529411764705E-2</v>
      </c>
    </row>
    <row r="31" spans="1:45" x14ac:dyDescent="0.25">
      <c r="A31" s="182"/>
      <c r="B31" s="83" t="s">
        <v>30</v>
      </c>
      <c r="C31" s="74" t="s">
        <v>133</v>
      </c>
      <c r="D31" s="86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5"/>
      <c r="AI31" s="74"/>
      <c r="AJ31" s="74"/>
      <c r="AK31" s="74"/>
      <c r="AL31" s="78"/>
      <c r="AM31" s="78"/>
      <c r="AN31" s="78"/>
      <c r="AO31" s="78"/>
      <c r="AP31" s="78"/>
      <c r="AQ31" s="78">
        <f t="shared" si="2"/>
        <v>0</v>
      </c>
      <c r="AR31" s="77">
        <f>34*2</f>
        <v>68</v>
      </c>
      <c r="AS31" s="85">
        <f t="shared" si="3"/>
        <v>0</v>
      </c>
    </row>
    <row r="32" spans="1:45" x14ac:dyDescent="0.25">
      <c r="A32" s="182"/>
      <c r="B32" s="83" t="s">
        <v>34</v>
      </c>
      <c r="C32" s="74" t="s">
        <v>133</v>
      </c>
      <c r="D32" s="86"/>
      <c r="E32" s="74"/>
      <c r="F32" s="69">
        <v>1</v>
      </c>
      <c r="G32" s="74"/>
      <c r="H32" s="69">
        <v>1</v>
      </c>
      <c r="I32" s="74"/>
      <c r="J32" s="69">
        <v>1</v>
      </c>
      <c r="K32" s="69">
        <v>1</v>
      </c>
      <c r="L32" s="74"/>
      <c r="M32" s="74"/>
      <c r="N32" s="74"/>
      <c r="O32" s="74"/>
      <c r="P32" s="74"/>
      <c r="Q32" s="69">
        <v>1</v>
      </c>
      <c r="R32" s="69">
        <v>1</v>
      </c>
      <c r="S32" s="70">
        <v>1</v>
      </c>
      <c r="T32" s="74"/>
      <c r="U32" s="74"/>
      <c r="V32" s="74"/>
      <c r="W32" s="74"/>
      <c r="X32" s="69">
        <v>1</v>
      </c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6">
        <v>1</v>
      </c>
      <c r="AJ32" s="74"/>
      <c r="AK32" s="74"/>
      <c r="AL32" s="74"/>
      <c r="AM32" s="78"/>
      <c r="AN32" s="78"/>
      <c r="AO32" s="78"/>
      <c r="AP32" s="78"/>
      <c r="AQ32" s="78">
        <f t="shared" si="2"/>
        <v>9</v>
      </c>
      <c r="AR32" s="77">
        <f>34*3</f>
        <v>102</v>
      </c>
      <c r="AS32" s="85">
        <f t="shared" si="3"/>
        <v>8.8235294117647065E-2</v>
      </c>
    </row>
    <row r="33" spans="1:45" x14ac:dyDescent="0.25">
      <c r="A33" s="182"/>
      <c r="B33" s="74" t="s">
        <v>37</v>
      </c>
      <c r="C33" s="74" t="s">
        <v>133</v>
      </c>
      <c r="D33" s="86"/>
      <c r="E33" s="74"/>
      <c r="F33" s="74"/>
      <c r="G33" s="74"/>
      <c r="H33" s="74"/>
      <c r="I33" s="74"/>
      <c r="J33" s="74"/>
      <c r="K33" s="74"/>
      <c r="L33" s="74"/>
      <c r="M33" s="74"/>
      <c r="N33" s="88">
        <v>1</v>
      </c>
      <c r="O33" s="74"/>
      <c r="P33" s="74"/>
      <c r="Q33" s="88">
        <v>1</v>
      </c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5"/>
      <c r="AH33" s="74"/>
      <c r="AI33" s="74"/>
      <c r="AJ33" s="74"/>
      <c r="AK33" s="78"/>
      <c r="AL33" s="74"/>
      <c r="AM33" s="78"/>
      <c r="AN33" s="78"/>
      <c r="AO33" s="78"/>
      <c r="AP33" s="78"/>
      <c r="AQ33" s="78">
        <f t="shared" si="2"/>
        <v>2</v>
      </c>
      <c r="AR33" s="77">
        <f>34*2</f>
        <v>68</v>
      </c>
      <c r="AS33" s="85">
        <f t="shared" si="3"/>
        <v>2.9411764705882353E-2</v>
      </c>
    </row>
    <row r="34" spans="1:45" x14ac:dyDescent="0.25">
      <c r="A34" s="182"/>
      <c r="B34" s="74" t="s">
        <v>29</v>
      </c>
      <c r="C34" s="74" t="s">
        <v>133</v>
      </c>
      <c r="D34" s="86"/>
      <c r="E34" s="74"/>
      <c r="F34" s="74"/>
      <c r="G34" s="74"/>
      <c r="H34" s="74"/>
      <c r="I34" s="74"/>
      <c r="J34" s="88">
        <v>1</v>
      </c>
      <c r="K34" s="74"/>
      <c r="L34" s="74"/>
      <c r="M34" s="74"/>
      <c r="N34" s="74"/>
      <c r="O34" s="88">
        <v>1</v>
      </c>
      <c r="P34" s="74"/>
      <c r="Q34" s="74"/>
      <c r="R34" s="88">
        <v>1</v>
      </c>
      <c r="S34" s="77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8"/>
      <c r="AJ34" s="74"/>
      <c r="AK34" s="74"/>
      <c r="AL34" s="74"/>
      <c r="AM34" s="78"/>
      <c r="AN34" s="78"/>
      <c r="AO34" s="78"/>
      <c r="AP34" s="78"/>
      <c r="AQ34" s="78">
        <f t="shared" si="2"/>
        <v>3</v>
      </c>
      <c r="AR34" s="77">
        <f>34*2</f>
        <v>68</v>
      </c>
      <c r="AS34" s="85">
        <f t="shared" si="3"/>
        <v>4.4117647058823532E-2</v>
      </c>
    </row>
    <row r="35" spans="1:45" ht="51" x14ac:dyDescent="0.25">
      <c r="A35" s="182"/>
      <c r="B35" s="74" t="s">
        <v>86</v>
      </c>
      <c r="C35" s="74" t="s">
        <v>133</v>
      </c>
      <c r="D35" s="86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7"/>
      <c r="T35" s="69">
        <v>1</v>
      </c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8"/>
      <c r="AJ35" s="78"/>
      <c r="AK35" s="69">
        <v>1</v>
      </c>
      <c r="AL35" s="74"/>
      <c r="AM35" s="78"/>
      <c r="AN35" s="78"/>
      <c r="AO35" s="78"/>
      <c r="AP35" s="78"/>
      <c r="AQ35" s="78">
        <f t="shared" si="2"/>
        <v>2</v>
      </c>
      <c r="AR35" s="77">
        <f>34*1</f>
        <v>34</v>
      </c>
      <c r="AS35" s="85">
        <f t="shared" si="3"/>
        <v>5.8823529411764705E-2</v>
      </c>
    </row>
    <row r="36" spans="1:45" ht="25.5" x14ac:dyDescent="0.25">
      <c r="A36" s="182"/>
      <c r="B36" s="74" t="s">
        <v>57</v>
      </c>
      <c r="C36" s="74" t="s">
        <v>133</v>
      </c>
      <c r="D36" s="17"/>
      <c r="E36" s="74"/>
      <c r="F36" s="74"/>
      <c r="G36" s="74"/>
      <c r="H36" s="74"/>
      <c r="I36" s="74"/>
      <c r="J36" s="74"/>
      <c r="K36" s="69">
        <v>1</v>
      </c>
      <c r="L36" s="74"/>
      <c r="M36" s="74"/>
      <c r="N36" s="74"/>
      <c r="O36" s="74"/>
      <c r="P36" s="74"/>
      <c r="Q36" s="74"/>
      <c r="R36" s="74"/>
      <c r="S36" s="74"/>
      <c r="T36" s="69">
        <v>1</v>
      </c>
      <c r="U36" s="74"/>
      <c r="V36" s="74"/>
      <c r="W36" s="74"/>
      <c r="X36" s="74"/>
      <c r="Y36" s="74"/>
      <c r="Z36" s="74"/>
      <c r="AA36" s="69">
        <v>1</v>
      </c>
      <c r="AB36" s="74"/>
      <c r="AC36" s="74"/>
      <c r="AD36" s="74"/>
      <c r="AE36" s="69">
        <v>1</v>
      </c>
      <c r="AF36" s="74"/>
      <c r="AG36" s="74"/>
      <c r="AH36" s="74"/>
      <c r="AI36" s="74"/>
      <c r="AJ36" s="74"/>
      <c r="AK36" s="74"/>
      <c r="AL36" s="69">
        <v>1</v>
      </c>
      <c r="AM36" s="78"/>
      <c r="AN36" s="78"/>
      <c r="AO36" s="78"/>
      <c r="AP36" s="78"/>
      <c r="AQ36" s="78">
        <f t="shared" si="2"/>
        <v>5</v>
      </c>
      <c r="AR36" s="77">
        <f>34*2</f>
        <v>68</v>
      </c>
      <c r="AS36" s="85">
        <f t="shared" si="3"/>
        <v>7.3529411764705885E-2</v>
      </c>
    </row>
  </sheetData>
  <mergeCells count="34">
    <mergeCell ref="AQ19:AQ21"/>
    <mergeCell ref="AR19:AR21"/>
    <mergeCell ref="AS19:AS21"/>
    <mergeCell ref="A20:C21"/>
    <mergeCell ref="E20:H20"/>
    <mergeCell ref="I20:L20"/>
    <mergeCell ref="M20:P20"/>
    <mergeCell ref="AB20:AD20"/>
    <mergeCell ref="AE20:AI20"/>
    <mergeCell ref="AJ20:AL20"/>
    <mergeCell ref="Q20:T20"/>
    <mergeCell ref="U20:W20"/>
    <mergeCell ref="X20:AA20"/>
    <mergeCell ref="A22:A36"/>
    <mergeCell ref="A19:D19"/>
    <mergeCell ref="E19:AP19"/>
    <mergeCell ref="AS1:AS3"/>
    <mergeCell ref="A2:C3"/>
    <mergeCell ref="E2:H2"/>
    <mergeCell ref="I2:L2"/>
    <mergeCell ref="AM20:AP20"/>
    <mergeCell ref="M2:P2"/>
    <mergeCell ref="Q2:T2"/>
    <mergeCell ref="U2:W2"/>
    <mergeCell ref="X2:AA2"/>
    <mergeCell ref="AB2:AD2"/>
    <mergeCell ref="AE2:AI2"/>
    <mergeCell ref="AJ2:AL2"/>
    <mergeCell ref="AM2:AP2"/>
    <mergeCell ref="A4:A18"/>
    <mergeCell ref="A1:D1"/>
    <mergeCell ref="E1:AP1"/>
    <mergeCell ref="AQ1:AQ3"/>
    <mergeCell ref="AR1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Пояснительная записка</vt:lpstr>
      <vt:lpstr>График оценочных процедур ООО</vt:lpstr>
      <vt:lpstr>График оценочных процедур СОО</vt:lpstr>
      <vt:lpstr>вкр</vt:lpstr>
      <vt:lpstr>'График оценочных процедур ООО'!Заголовки_для_печати</vt:lpstr>
      <vt:lpstr>кр</vt:lpstr>
      <vt:lpstr>'График оценочных процедур ООО'!Область_печати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Киселева</cp:lastModifiedBy>
  <cp:lastPrinted>2025-08-08T07:03:10Z</cp:lastPrinted>
  <dcterms:created xsi:type="dcterms:W3CDTF">2024-09-28T08:38:22Z</dcterms:created>
  <dcterms:modified xsi:type="dcterms:W3CDTF">2025-09-23T04:58:01Z</dcterms:modified>
</cp:coreProperties>
</file>